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ა(ა)იპები 2020\ფოთიქალაქტრანსპორტი\"/>
    </mc:Choice>
  </mc:AlternateContent>
  <bookViews>
    <workbookView xWindow="120" yWindow="90" windowWidth="16095" windowHeight="131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29" i="1" l="1"/>
  <c r="N29" i="1" l="1"/>
  <c r="M29" i="1" l="1"/>
  <c r="K29" i="1" l="1"/>
  <c r="J29" i="1" l="1"/>
  <c r="P27" i="1"/>
  <c r="I29" i="1" l="1"/>
  <c r="G29" i="1" l="1"/>
  <c r="P28" i="1" l="1"/>
  <c r="I144" i="1" s="1"/>
  <c r="F29" i="1" l="1"/>
  <c r="P26" i="1" l="1"/>
  <c r="I145" i="1" s="1"/>
  <c r="E29" i="1"/>
  <c r="I61" i="1" l="1"/>
  <c r="P23" i="1" l="1"/>
  <c r="I134" i="1" s="1"/>
  <c r="I60" i="1" l="1"/>
  <c r="I59" i="1" l="1"/>
  <c r="P21" i="1" l="1"/>
  <c r="I58" i="1" l="1"/>
  <c r="I57" i="1" l="1"/>
  <c r="I56" i="1" l="1"/>
  <c r="I55" i="1" l="1"/>
  <c r="I54" i="1"/>
  <c r="I53" i="1"/>
  <c r="I52" i="1"/>
  <c r="I51" i="1"/>
  <c r="I50" i="1"/>
  <c r="P25" i="1"/>
  <c r="I142" i="1" s="1"/>
  <c r="P24" i="1"/>
  <c r="I136" i="1" s="1"/>
  <c r="C70" i="1"/>
  <c r="F120" i="1" s="1"/>
  <c r="E106" i="1"/>
  <c r="C106" i="1"/>
  <c r="P22" i="1"/>
  <c r="I133" i="1" s="1"/>
  <c r="G70" i="1"/>
  <c r="F122" i="1" s="1"/>
  <c r="E70" i="1"/>
  <c r="F121" i="1" s="1"/>
  <c r="L29" i="1"/>
  <c r="H29" i="1"/>
  <c r="D29" i="1"/>
  <c r="P9" i="1"/>
  <c r="I128" i="1" s="1"/>
  <c r="P20" i="1"/>
  <c r="I141" i="1" s="1"/>
  <c r="P19" i="1"/>
  <c r="I140" i="1" s="1"/>
  <c r="P18" i="1"/>
  <c r="I139" i="1" s="1"/>
  <c r="P17" i="1"/>
  <c r="I138" i="1" s="1"/>
  <c r="P16" i="1"/>
  <c r="I137" i="1" s="1"/>
  <c r="P15" i="1"/>
  <c r="I135" i="1" s="1"/>
  <c r="P14" i="1"/>
  <c r="P13" i="1"/>
  <c r="P12" i="1"/>
  <c r="I131" i="1" s="1"/>
  <c r="P11" i="1"/>
  <c r="I130" i="1" s="1"/>
  <c r="P10" i="1"/>
  <c r="I129" i="1" s="1"/>
  <c r="P8" i="1"/>
  <c r="I127" i="1" s="1"/>
  <c r="P7" i="1"/>
  <c r="I126" i="1" l="1"/>
  <c r="P29" i="1"/>
  <c r="G124" i="1" s="1"/>
  <c r="O146" i="1" s="1"/>
  <c r="I132" i="1"/>
  <c r="G106" i="1"/>
  <c r="G117" i="1"/>
  <c r="I106" i="1"/>
  <c r="I70" i="1"/>
  <c r="I146" i="1" l="1"/>
  <c r="O142" i="1"/>
  <c r="O148" i="1"/>
</calcChain>
</file>

<file path=xl/sharedStrings.xml><?xml version="1.0" encoding="utf-8"?>
<sst xmlns="http://schemas.openxmlformats.org/spreadsheetml/2006/main" count="125" uniqueCount="105">
  <si>
    <t>S.p.s. ,,foTiqalaqtransporti,,</t>
  </si>
  <si>
    <t>sul xarji</t>
  </si>
  <si>
    <t>7440/1</t>
  </si>
  <si>
    <t>7440/3</t>
  </si>
  <si>
    <t>bankis momsaxureba</t>
  </si>
  <si>
    <t>saburavebi</t>
  </si>
  <si>
    <t>diz sawvavi</t>
  </si>
  <si>
    <t>sakancelario saqon</t>
  </si>
  <si>
    <t>teq daTvaliereba</t>
  </si>
  <si>
    <t>sacxeb sapoxi masala</t>
  </si>
  <si>
    <t>saremonto samuS.</t>
  </si>
  <si>
    <t>qaTrijis datenva</t>
  </si>
  <si>
    <t>marag nawilebi</t>
  </si>
  <si>
    <t>xelfasi</t>
  </si>
  <si>
    <t>komunikacia</t>
  </si>
  <si>
    <t>amortizacia</t>
  </si>
  <si>
    <t>qonebis gadasaxadi</t>
  </si>
  <si>
    <t>ianvari</t>
  </si>
  <si>
    <t>Tebervali</t>
  </si>
  <si>
    <t>marti</t>
  </si>
  <si>
    <t>aprili</t>
  </si>
  <si>
    <t>maisi</t>
  </si>
  <si>
    <t>ivnisi</t>
  </si>
  <si>
    <t>ivlisi</t>
  </si>
  <si>
    <t>agvisto</t>
  </si>
  <si>
    <t>seqtemberi</t>
  </si>
  <si>
    <t>oqtomberi</t>
  </si>
  <si>
    <t>noemberi</t>
  </si>
  <si>
    <t>dekemberi</t>
  </si>
  <si>
    <t>dasaxeleba</t>
  </si>
  <si>
    <t>sufsidia</t>
  </si>
  <si>
    <t>reklama</t>
  </si>
  <si>
    <t>sul jami</t>
  </si>
  <si>
    <t>daricx.xelf</t>
  </si>
  <si>
    <t>saSemosavlo</t>
  </si>
  <si>
    <t>SeRavaTi</t>
  </si>
  <si>
    <t>7440/2</t>
  </si>
  <si>
    <t>adgilobrivi mosakrebeli</t>
  </si>
  <si>
    <t>aqedan:</t>
  </si>
  <si>
    <t>realizacia Seadgens</t>
  </si>
  <si>
    <t>1. sufsidia</t>
  </si>
  <si>
    <t>2. reklama</t>
  </si>
  <si>
    <t>gaweuli xarjebi</t>
  </si>
  <si>
    <t>1. bankis momsaxureba</t>
  </si>
  <si>
    <t>2. saburavebi</t>
  </si>
  <si>
    <t>3. diz.sawvavi</t>
  </si>
  <si>
    <t>4. sakancelario saqoneli</t>
  </si>
  <si>
    <t>5. teq.daTvaliereba</t>
  </si>
  <si>
    <t>6. sacxeb-sapoxi masalebi</t>
  </si>
  <si>
    <t>7.saremonto samuSaoebi</t>
  </si>
  <si>
    <t xml:space="preserve">r e a l i z a c i a: </t>
  </si>
  <si>
    <t>x a r j i:</t>
  </si>
  <si>
    <t>z a r a l i:</t>
  </si>
  <si>
    <t>S.p.s. ',,foTiqalaqtransporti"</t>
  </si>
  <si>
    <t>S.p.s.,,foTiqalaqtransporti"-is direqtori:</t>
  </si>
  <si>
    <t>S.p.s."foTiqalaqtransporti"-s</t>
  </si>
  <si>
    <t>direqtori:</t>
  </si>
  <si>
    <t xml:space="preserve">  </t>
  </si>
  <si>
    <t>10. marag nawilebi</t>
  </si>
  <si>
    <t>auditoruli momsaxureba</t>
  </si>
  <si>
    <t>/l.guniava/</t>
  </si>
  <si>
    <t>sapensio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</si>
  <si>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</si>
  <si>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</si>
  <si>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</si>
  <si>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</si>
  <si>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</si>
  <si>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</si>
  <si>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აგვისტო</t>
  </si>
  <si>
    <t>ივლისი</t>
  </si>
  <si>
    <t>სექტემბერი</t>
  </si>
  <si>
    <t>ოქტომბერი</t>
  </si>
  <si>
    <t>ნოემბერი,</t>
  </si>
  <si>
    <t>დეკემბერი</t>
  </si>
  <si>
    <t>11.  sapensio fondi</t>
  </si>
  <si>
    <t>12. xelfasi</t>
  </si>
  <si>
    <t>13. komunikacia</t>
  </si>
  <si>
    <t>14. adgilobrivi mosakrebeli</t>
  </si>
  <si>
    <t>15. amortizacia</t>
  </si>
  <si>
    <t>16. qonebis gadasaxadi</t>
  </si>
  <si>
    <t>mobiluri telefoni</t>
  </si>
  <si>
    <t>9.მობილური ტელეფონი</t>
  </si>
  <si>
    <t>2020 wlis xarjebi</t>
  </si>
  <si>
    <r>
      <t xml:space="preserve">2020  </t>
    </r>
    <r>
      <rPr>
        <b/>
        <sz val="12"/>
        <color theme="1"/>
        <rFont val="AcadNusx"/>
      </rPr>
      <t>wlis realizacia</t>
    </r>
  </si>
  <si>
    <r>
      <t xml:space="preserve">2020  </t>
    </r>
    <r>
      <rPr>
        <b/>
        <sz val="12"/>
        <color theme="1"/>
        <rFont val="AcadNusx"/>
      </rPr>
      <t>wlis daricxuli xelfasi</t>
    </r>
  </si>
  <si>
    <t>informacia 2020 wlis sameurneo saqmianobis Sesaxeb:</t>
  </si>
  <si>
    <t>8. avtoamomrTveli</t>
  </si>
  <si>
    <t>7429</t>
  </si>
  <si>
    <t>avtoamomrTveli eleq.</t>
  </si>
  <si>
    <t>7427</t>
  </si>
  <si>
    <r>
      <t>GG</t>
    </r>
    <r>
      <rPr>
        <sz val="8"/>
        <color theme="1"/>
        <rFont val="Arial"/>
        <family val="2"/>
        <charset val="204"/>
      </rPr>
      <t>GPS</t>
    </r>
  </si>
  <si>
    <t>7432</t>
  </si>
  <si>
    <t>sakarantino momsax.</t>
  </si>
  <si>
    <t>S.p.s. ,,foTiqalaqtransporti,, s/k 215131569</t>
  </si>
  <si>
    <t xml:space="preserve">3. amonagebi       </t>
  </si>
  <si>
    <t>17. საკარანტინე მომსახურება</t>
  </si>
  <si>
    <t>20. აბრა</t>
  </si>
  <si>
    <t>19. GPR</t>
  </si>
  <si>
    <t>amოnagebi mZR.</t>
  </si>
  <si>
    <t xml:space="preserve"> </t>
  </si>
  <si>
    <t>mivlineba</t>
  </si>
  <si>
    <t>7494</t>
  </si>
  <si>
    <t>თეატრი</t>
  </si>
  <si>
    <t>abra-beWedi</t>
  </si>
  <si>
    <t>18. mivlinebis xarji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</si>
</sst>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2"/>
      <color theme="1"/>
      <name val="AcadNusx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AcadNusx"/>
    </font>
    <font>
      <sz val="10"/>
      <color theme="1"/>
      <name val="Calibri"/>
      <family val="2"/>
      <scheme val="minor"/>
    </font>
    <font>
      <sz val="10"/>
      <color theme="1"/>
      <name val="AcadNusx"/>
    </font>
    <font>
      <b/>
      <sz val="14"/>
      <color theme="1"/>
      <name val="AcadNusx"/>
    </font>
    <font>
      <sz val="12"/>
      <color theme="1"/>
      <name val="AcadNusx"/>
    </font>
    <font>
      <sz val="14"/>
      <color theme="1"/>
      <name val="AcadNusx"/>
    </font>
    <font>
      <sz val="8"/>
      <color theme="1"/>
      <name val="AcadNusx"/>
    </font>
    <font>
      <sz val="9"/>
      <color theme="1"/>
      <name val="AcadNusx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">
        <color auto="1"/>
      </left>
      <right/>
      <top style="mediumDashDot">
        <color auto="1"/>
      </top>
      <bottom style="mediumDashDot">
        <color auto="1"/>
      </bottom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/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Border="1"/>
    <xf numFmtId="0" fontId="0" fillId="0" borderId="8" xfId="0" applyBorder="1"/>
    <xf numFmtId="0" fontId="1" fillId="0" borderId="9" xfId="0" applyFont="1" applyBorder="1"/>
    <xf numFmtId="0" fontId="2" fillId="0" borderId="9" xfId="0" applyFont="1" applyBorder="1" applyAlignment="1">
      <alignment horizontal="left"/>
    </xf>
    <xf numFmtId="0" fontId="0" fillId="0" borderId="10" xfId="0" applyBorder="1"/>
    <xf numFmtId="0" fontId="1" fillId="0" borderId="11" xfId="0" applyFont="1" applyBorder="1"/>
    <xf numFmtId="0" fontId="2" fillId="0" borderId="11" xfId="0" applyFont="1" applyBorder="1" applyAlignment="1">
      <alignment horizontal="left"/>
    </xf>
    <xf numFmtId="0" fontId="4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2" xfId="0" applyFont="1" applyBorder="1" applyAlignment="1">
      <alignment horizontal="center"/>
    </xf>
    <xf numFmtId="0" fontId="1" fillId="0" borderId="0" xfId="0" applyFont="1" applyBorder="1"/>
    <xf numFmtId="0" fontId="0" fillId="0" borderId="23" xfId="0" applyBorder="1"/>
    <xf numFmtId="0" fontId="1" fillId="0" borderId="6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" fillId="0" borderId="7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2" fontId="0" fillId="2" borderId="11" xfId="0" applyNumberForma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2" borderId="11" xfId="0" applyFill="1" applyBorder="1"/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Alignment="1"/>
    <xf numFmtId="0" fontId="10" fillId="0" borderId="2" xfId="0" applyFont="1" applyBorder="1" applyAlignment="1">
      <alignment horizontal="center"/>
    </xf>
    <xf numFmtId="0" fontId="10" fillId="0" borderId="11" xfId="0" applyFont="1" applyBorder="1"/>
    <xf numFmtId="2" fontId="0" fillId="0" borderId="0" xfId="0" applyNumberFormat="1" applyBorder="1"/>
    <xf numFmtId="2" fontId="0" fillId="0" borderId="0" xfId="0" applyNumberFormat="1" applyFill="1" applyBorder="1"/>
    <xf numFmtId="2" fontId="0" fillId="0" borderId="0" xfId="0" applyNumberFormat="1"/>
    <xf numFmtId="0" fontId="3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22" xfId="0" applyFont="1" applyBorder="1"/>
    <xf numFmtId="0" fontId="1" fillId="0" borderId="22" xfId="0" applyFont="1" applyBorder="1"/>
    <xf numFmtId="0" fontId="1" fillId="0" borderId="15" xfId="0" applyFont="1" applyBorder="1"/>
    <xf numFmtId="0" fontId="1" fillId="0" borderId="1" xfId="0" applyFont="1" applyBorder="1"/>
    <xf numFmtId="0" fontId="0" fillId="0" borderId="0" xfId="0" applyFont="1"/>
    <xf numFmtId="2" fontId="0" fillId="2" borderId="9" xfId="0" applyNumberFormat="1" applyFill="1" applyBorder="1" applyAlignment="1">
      <alignment horizontal="left"/>
    </xf>
    <xf numFmtId="0" fontId="1" fillId="2" borderId="0" xfId="0" applyFont="1" applyFill="1"/>
    <xf numFmtId="0" fontId="0" fillId="2" borderId="0" xfId="0" applyFill="1"/>
    <xf numFmtId="2" fontId="0" fillId="2" borderId="11" xfId="0" applyNumberFormat="1" applyFill="1" applyBorder="1" applyAlignment="1">
      <alignment horizontal="center"/>
    </xf>
    <xf numFmtId="2" fontId="0" fillId="2" borderId="11" xfId="0" applyNumberFormat="1" applyFill="1" applyBorder="1"/>
    <xf numFmtId="2" fontId="0" fillId="0" borderId="11" xfId="0" applyNumberFormat="1" applyBorder="1" applyAlignment="1">
      <alignment horizontal="left"/>
    </xf>
    <xf numFmtId="2" fontId="9" fillId="2" borderId="11" xfId="0" applyNumberFormat="1" applyFont="1" applyFill="1" applyBorder="1"/>
    <xf numFmtId="2" fontId="1" fillId="2" borderId="11" xfId="0" applyNumberFormat="1" applyFont="1" applyFill="1" applyBorder="1" applyAlignment="1">
      <alignment horizontal="left"/>
    </xf>
    <xf numFmtId="0" fontId="4" fillId="2" borderId="17" xfId="0" applyFont="1" applyFill="1" applyBorder="1"/>
    <xf numFmtId="0" fontId="3" fillId="2" borderId="22" xfId="0" applyFont="1" applyFill="1" applyBorder="1"/>
    <xf numFmtId="0" fontId="3" fillId="2" borderId="17" xfId="0" applyFont="1" applyFill="1" applyBorder="1"/>
    <xf numFmtId="0" fontId="1" fillId="2" borderId="17" xfId="0" applyFont="1" applyFill="1" applyBorder="1"/>
    <xf numFmtId="0" fontId="1" fillId="2" borderId="22" xfId="0" applyFont="1" applyFill="1" applyBorder="1"/>
    <xf numFmtId="0" fontId="0" fillId="2" borderId="11" xfId="0" applyFill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0" fontId="14" fillId="0" borderId="11" xfId="0" applyFont="1" applyBorder="1"/>
    <xf numFmtId="0" fontId="15" fillId="0" borderId="11" xfId="0" applyFont="1" applyBorder="1"/>
    <xf numFmtId="0" fontId="16" fillId="0" borderId="2" xfId="0" applyFont="1" applyBorder="1"/>
    <xf numFmtId="0" fontId="0" fillId="2" borderId="20" xfId="0" applyFill="1" applyBorder="1"/>
    <xf numFmtId="2" fontId="0" fillId="2" borderId="20" xfId="0" applyNumberFormat="1" applyFill="1" applyBorder="1" applyAlignment="1">
      <alignment horizontal="left"/>
    </xf>
    <xf numFmtId="2" fontId="0" fillId="2" borderId="20" xfId="0" applyNumberFormat="1" applyFill="1" applyBorder="1" applyAlignment="1">
      <alignment horizontal="center"/>
    </xf>
    <xf numFmtId="0" fontId="0" fillId="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/>
    <xf numFmtId="0" fontId="2" fillId="0" borderId="0" xfId="0" applyFont="1"/>
    <xf numFmtId="2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2" borderId="11" xfId="0" applyNumberFormat="1" applyFont="1" applyFill="1" applyBorder="1" applyAlignment="1">
      <alignment horizontal="left"/>
    </xf>
    <xf numFmtId="2" fontId="7" fillId="2" borderId="20" xfId="0" applyNumberFormat="1" applyFont="1" applyFill="1" applyBorder="1"/>
    <xf numFmtId="0" fontId="3" fillId="0" borderId="22" xfId="0" applyFont="1" applyBorder="1" applyAlignment="1"/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14" fillId="0" borderId="11" xfId="0" applyFont="1" applyBorder="1" applyAlignment="1">
      <alignment horizontal="left"/>
    </xf>
    <xf numFmtId="4" fontId="0" fillId="2" borderId="11" xfId="1" applyNumberFormat="1" applyFont="1" applyFill="1" applyBorder="1" applyAlignment="1">
      <alignment horizontal="left"/>
    </xf>
    <xf numFmtId="2" fontId="20" fillId="2" borderId="11" xfId="0" applyNumberFormat="1" applyFont="1" applyFill="1" applyBorder="1" applyAlignment="1">
      <alignment horizontal="left"/>
    </xf>
    <xf numFmtId="2" fontId="0" fillId="2" borderId="9" xfId="0" applyNumberFormat="1" applyFont="1" applyFill="1" applyBorder="1" applyAlignment="1">
      <alignment horizontal="left"/>
    </xf>
    <xf numFmtId="2" fontId="3" fillId="2" borderId="22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2" borderId="22" xfId="0" applyFont="1" applyFill="1" applyBorder="1" applyAlignment="1">
      <alignment horizontal="left"/>
    </xf>
    <xf numFmtId="2" fontId="3" fillId="0" borderId="22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2" fontId="11" fillId="2" borderId="38" xfId="0" applyNumberFormat="1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2" fontId="3" fillId="2" borderId="17" xfId="0" applyNumberFormat="1" applyFont="1" applyFill="1" applyBorder="1" applyAlignment="1">
      <alignment horizontal="left"/>
    </xf>
    <xf numFmtId="2" fontId="0" fillId="2" borderId="15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2" fontId="3" fillId="2" borderId="10" xfId="0" applyNumberFormat="1" applyFont="1" applyFill="1" applyBorder="1" applyAlignment="1">
      <alignment horizontal="left"/>
    </xf>
    <xf numFmtId="4" fontId="4" fillId="2" borderId="1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4"/>
  <sheetViews>
    <sheetView tabSelected="1" topLeftCell="A4" workbookViewId="0">
      <selection activeCell="S32" sqref="S32"/>
    </sheetView>
  </sheetViews>
  <sheetFormatPr defaultRowHeight="15" x14ac:dyDescent="0.25"/>
  <cols>
    <col min="1" max="1" width="2.5703125" customWidth="1"/>
    <col min="2" max="2" width="14.5703125" customWidth="1"/>
    <col min="3" max="3" width="16.5703125" customWidth="1"/>
    <col min="4" max="4" width="8.140625" customWidth="1"/>
    <col min="5" max="5" width="8.42578125" customWidth="1"/>
    <col min="6" max="6" width="7.7109375" customWidth="1"/>
    <col min="7" max="9" width="8.5703125" customWidth="1"/>
    <col min="10" max="10" width="8" customWidth="1"/>
    <col min="11" max="11" width="8.7109375" customWidth="1"/>
    <col min="12" max="12" width="8.140625" customWidth="1"/>
    <col min="13" max="13" width="8.28515625" customWidth="1"/>
    <col min="14" max="14" width="9.140625" customWidth="1"/>
    <col min="15" max="15" width="8.42578125" customWidth="1"/>
    <col min="16" max="16" width="10.140625" customWidth="1"/>
    <col min="17" max="17" width="8" customWidth="1"/>
  </cols>
  <sheetData>
    <row r="1" spans="1:18" ht="15.75" x14ac:dyDescent="0.3">
      <c r="D1" s="144" t="s">
        <v>93</v>
      </c>
      <c r="E1" s="144"/>
      <c r="F1" s="144"/>
      <c r="G1" s="144"/>
      <c r="H1" s="144"/>
      <c r="I1" s="144"/>
      <c r="J1" s="144"/>
      <c r="K1" s="144"/>
      <c r="L1" s="144"/>
      <c r="M1" s="1"/>
    </row>
    <row r="2" spans="1:18" ht="16.5" thickBot="1" x14ac:dyDescent="0.35">
      <c r="D2" s="89"/>
      <c r="E2" s="89"/>
      <c r="F2" s="144" t="s">
        <v>82</v>
      </c>
      <c r="G2" s="144"/>
      <c r="H2" s="144"/>
      <c r="I2" s="144"/>
      <c r="J2" s="144"/>
      <c r="K2" s="89"/>
      <c r="L2" s="89"/>
    </row>
    <row r="3" spans="1:18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x14ac:dyDescent="0.25">
      <c r="A4" s="5"/>
      <c r="B4" s="3"/>
      <c r="C4" s="3"/>
      <c r="D4" s="9">
        <v>1</v>
      </c>
      <c r="E4" s="9">
        <v>2</v>
      </c>
      <c r="F4" s="9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9">
        <v>12</v>
      </c>
      <c r="P4" s="51" t="s">
        <v>1</v>
      </c>
    </row>
    <row r="5" spans="1:18" x14ac:dyDescent="0.25">
      <c r="A5" s="5"/>
      <c r="B5" s="3"/>
      <c r="C5" s="3"/>
      <c r="D5" s="82" t="s">
        <v>62</v>
      </c>
      <c r="E5" s="82" t="s">
        <v>63</v>
      </c>
      <c r="F5" s="82" t="s">
        <v>64</v>
      </c>
      <c r="G5" s="82" t="s">
        <v>65</v>
      </c>
      <c r="H5" s="82" t="s">
        <v>66</v>
      </c>
      <c r="I5" s="82" t="s">
        <v>67</v>
      </c>
      <c r="J5" s="82" t="s">
        <v>69</v>
      </c>
      <c r="K5" s="82" t="s">
        <v>68</v>
      </c>
      <c r="L5" s="82" t="s">
        <v>70</v>
      </c>
      <c r="M5" s="82" t="s">
        <v>71</v>
      </c>
      <c r="N5" s="82" t="s">
        <v>72</v>
      </c>
      <c r="O5" s="82" t="s">
        <v>73</v>
      </c>
      <c r="P5" s="3"/>
      <c r="R5">
        <v>1</v>
      </c>
    </row>
    <row r="6" spans="1:18" ht="15.75" thickBot="1" x14ac:dyDescent="0.3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15.75" x14ac:dyDescent="0.3">
      <c r="A7" s="12"/>
      <c r="B7" s="13" t="s">
        <v>4</v>
      </c>
      <c r="C7" s="14">
        <v>7490</v>
      </c>
      <c r="D7" s="65">
        <v>4.88</v>
      </c>
      <c r="E7" s="65">
        <v>7.62</v>
      </c>
      <c r="F7" s="65">
        <v>5.87</v>
      </c>
      <c r="G7" s="98">
        <v>5.47</v>
      </c>
      <c r="H7" s="65">
        <v>4.08</v>
      </c>
      <c r="I7" s="65">
        <v>5.08</v>
      </c>
      <c r="J7" s="65">
        <v>4.3</v>
      </c>
      <c r="K7" s="65">
        <v>5.36</v>
      </c>
      <c r="L7" s="65">
        <v>5.47</v>
      </c>
      <c r="M7" s="65">
        <v>6.48</v>
      </c>
      <c r="N7" s="65">
        <v>5.2</v>
      </c>
      <c r="O7" s="65">
        <v>6.41</v>
      </c>
      <c r="P7" s="102">
        <f t="shared" ref="P7:P20" si="0">SUM(D7:O7)</f>
        <v>66.22</v>
      </c>
      <c r="Q7" s="66"/>
    </row>
    <row r="8" spans="1:18" ht="15.75" x14ac:dyDescent="0.3">
      <c r="A8" s="15"/>
      <c r="B8" s="16" t="s">
        <v>5</v>
      </c>
      <c r="C8" s="17" t="s">
        <v>2</v>
      </c>
      <c r="D8" s="45"/>
      <c r="E8" s="45"/>
      <c r="F8" s="45"/>
      <c r="G8" s="45"/>
      <c r="H8" s="45"/>
      <c r="I8" s="45"/>
      <c r="J8" s="45"/>
      <c r="K8" s="45"/>
      <c r="L8" s="45"/>
      <c r="M8" s="45">
        <v>1800</v>
      </c>
      <c r="N8" s="45"/>
      <c r="O8" s="45"/>
      <c r="P8" s="45">
        <f t="shared" si="0"/>
        <v>1800</v>
      </c>
      <c r="Q8" s="67"/>
    </row>
    <row r="9" spans="1:18" ht="15.75" x14ac:dyDescent="0.3">
      <c r="A9" s="15"/>
      <c r="B9" s="16" t="s">
        <v>6</v>
      </c>
      <c r="C9" s="17">
        <v>7340</v>
      </c>
      <c r="D9" s="45">
        <v>2232.54</v>
      </c>
      <c r="E9" s="45">
        <v>2431.62</v>
      </c>
      <c r="F9" s="45">
        <v>3661.53</v>
      </c>
      <c r="G9" s="68">
        <v>447.53</v>
      </c>
      <c r="H9" s="45">
        <v>358.87</v>
      </c>
      <c r="I9" s="45">
        <v>1627.35</v>
      </c>
      <c r="J9" s="45">
        <v>1927.4</v>
      </c>
      <c r="K9" s="45">
        <v>1757.52</v>
      </c>
      <c r="L9" s="45">
        <v>2155.0100000000002</v>
      </c>
      <c r="M9" s="45">
        <v>1973.59</v>
      </c>
      <c r="N9" s="45">
        <v>1470.23</v>
      </c>
      <c r="O9" s="45">
        <v>497.19</v>
      </c>
      <c r="P9" s="92">
        <f t="shared" si="0"/>
        <v>20540.38</v>
      </c>
      <c r="Q9" s="67"/>
      <c r="R9" s="67"/>
    </row>
    <row r="10" spans="1:18" ht="15.75" x14ac:dyDescent="0.3">
      <c r="A10" s="15"/>
      <c r="B10" s="16" t="s">
        <v>7</v>
      </c>
      <c r="C10" s="17">
        <v>7191</v>
      </c>
      <c r="D10" s="45"/>
      <c r="E10" s="45"/>
      <c r="F10" s="45"/>
      <c r="G10" s="45"/>
      <c r="H10" s="45"/>
      <c r="I10" s="45">
        <v>62.9</v>
      </c>
      <c r="J10" s="45"/>
      <c r="K10" s="45"/>
      <c r="L10" s="45"/>
      <c r="M10" s="45"/>
      <c r="N10" s="45">
        <v>50</v>
      </c>
      <c r="O10" s="45">
        <v>321.8</v>
      </c>
      <c r="P10" s="45">
        <f t="shared" si="0"/>
        <v>434.70000000000005</v>
      </c>
      <c r="Q10" s="67"/>
    </row>
    <row r="11" spans="1:18" ht="15.75" x14ac:dyDescent="0.3">
      <c r="A11" s="15"/>
      <c r="B11" s="16" t="s">
        <v>8</v>
      </c>
      <c r="C11" s="17">
        <v>7426</v>
      </c>
      <c r="D11" s="45"/>
      <c r="E11" s="45">
        <v>200</v>
      </c>
      <c r="F11" s="45"/>
      <c r="G11" s="45"/>
      <c r="H11" s="45"/>
      <c r="I11" s="45">
        <v>260</v>
      </c>
      <c r="J11" s="45">
        <v>100</v>
      </c>
      <c r="K11" s="45">
        <v>300</v>
      </c>
      <c r="L11" s="45"/>
      <c r="M11" s="45"/>
      <c r="N11" s="45"/>
      <c r="O11" s="45" t="s">
        <v>57</v>
      </c>
      <c r="P11" s="45">
        <f t="shared" si="0"/>
        <v>860</v>
      </c>
      <c r="Q11" s="67"/>
    </row>
    <row r="12" spans="1:18" ht="15.75" x14ac:dyDescent="0.3">
      <c r="A12" s="15"/>
      <c r="B12" s="16" t="s">
        <v>9</v>
      </c>
      <c r="C12" s="17">
        <v>7340</v>
      </c>
      <c r="D12" s="45">
        <v>47</v>
      </c>
      <c r="E12" s="45">
        <v>641.4</v>
      </c>
      <c r="F12" s="45"/>
      <c r="G12" s="45"/>
      <c r="H12" s="45">
        <v>46.8</v>
      </c>
      <c r="I12" s="45">
        <v>13</v>
      </c>
      <c r="J12" s="45"/>
      <c r="K12" s="45">
        <v>88.6</v>
      </c>
      <c r="L12" s="45">
        <v>196</v>
      </c>
      <c r="M12" s="45"/>
      <c r="N12" s="45">
        <v>35</v>
      </c>
      <c r="O12" s="101">
        <v>166.8</v>
      </c>
      <c r="P12" s="92">
        <f t="shared" si="0"/>
        <v>1234.5999999999999</v>
      </c>
      <c r="Q12" s="67"/>
    </row>
    <row r="13" spans="1:18" ht="15.75" x14ac:dyDescent="0.3">
      <c r="A13" s="15"/>
      <c r="B13" s="16" t="s">
        <v>10</v>
      </c>
      <c r="C13" s="17" t="s">
        <v>36</v>
      </c>
      <c r="D13" s="45"/>
      <c r="E13" s="45">
        <v>30</v>
      </c>
      <c r="F13" s="45">
        <v>20</v>
      </c>
      <c r="G13" s="45"/>
      <c r="H13" s="45">
        <v>60</v>
      </c>
      <c r="I13" s="45">
        <v>10</v>
      </c>
      <c r="J13" s="45"/>
      <c r="K13" s="45">
        <v>20</v>
      </c>
      <c r="L13" s="45"/>
      <c r="M13" s="45">
        <v>140</v>
      </c>
      <c r="N13" s="45"/>
      <c r="O13" s="45"/>
      <c r="P13" s="45">
        <f t="shared" si="0"/>
        <v>280</v>
      </c>
      <c r="Q13" s="67"/>
    </row>
    <row r="14" spans="1:18" ht="15.75" x14ac:dyDescent="0.3">
      <c r="A14" s="15"/>
      <c r="B14" s="16" t="s">
        <v>11</v>
      </c>
      <c r="C14" s="17">
        <v>7492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>
        <f t="shared" si="0"/>
        <v>0</v>
      </c>
      <c r="Q14" s="67"/>
    </row>
    <row r="15" spans="1:18" ht="15.75" x14ac:dyDescent="0.3">
      <c r="A15" s="15"/>
      <c r="B15" s="16" t="s">
        <v>12</v>
      </c>
      <c r="C15" s="17" t="s">
        <v>3</v>
      </c>
      <c r="D15" s="45">
        <v>19</v>
      </c>
      <c r="E15" s="45">
        <v>787</v>
      </c>
      <c r="F15" s="45">
        <v>135</v>
      </c>
      <c r="G15" s="45"/>
      <c r="H15" s="45">
        <v>381.7</v>
      </c>
      <c r="I15" s="45">
        <v>8</v>
      </c>
      <c r="J15" s="45"/>
      <c r="K15" s="45">
        <v>315</v>
      </c>
      <c r="L15" s="45">
        <v>130</v>
      </c>
      <c r="M15" s="45"/>
      <c r="N15" s="45">
        <v>50</v>
      </c>
      <c r="O15" s="45">
        <v>282.3</v>
      </c>
      <c r="P15" s="45">
        <f t="shared" si="0"/>
        <v>2108</v>
      </c>
      <c r="Q15" s="67"/>
    </row>
    <row r="16" spans="1:18" ht="15.75" x14ac:dyDescent="0.3">
      <c r="A16" s="15"/>
      <c r="B16" s="16" t="s">
        <v>13</v>
      </c>
      <c r="C16" s="17">
        <v>7410</v>
      </c>
      <c r="D16" s="45">
        <v>4850</v>
      </c>
      <c r="E16" s="45">
        <v>4993.75</v>
      </c>
      <c r="F16" s="45">
        <v>5318</v>
      </c>
      <c r="G16" s="45">
        <v>4700</v>
      </c>
      <c r="H16" s="45">
        <v>4700</v>
      </c>
      <c r="I16" s="68">
        <v>5146</v>
      </c>
      <c r="J16" s="45">
        <v>4754</v>
      </c>
      <c r="K16" s="45">
        <v>5450</v>
      </c>
      <c r="L16" s="45">
        <v>5450</v>
      </c>
      <c r="M16" s="45">
        <v>5450</v>
      </c>
      <c r="N16" s="45">
        <v>5950</v>
      </c>
      <c r="O16" s="45">
        <v>7050</v>
      </c>
      <c r="P16" s="45">
        <f t="shared" si="0"/>
        <v>63811.75</v>
      </c>
      <c r="Q16" s="67"/>
    </row>
    <row r="17" spans="1:17" ht="15.75" x14ac:dyDescent="0.3">
      <c r="A17" s="15"/>
      <c r="B17" s="16" t="s">
        <v>14</v>
      </c>
      <c r="C17" s="17">
        <v>7430</v>
      </c>
      <c r="D17" s="45">
        <v>27.4</v>
      </c>
      <c r="E17" s="45">
        <v>27.4</v>
      </c>
      <c r="F17" s="45">
        <v>27.4</v>
      </c>
      <c r="G17" s="45">
        <v>27.4</v>
      </c>
      <c r="H17" s="45">
        <v>27.4</v>
      </c>
      <c r="I17" s="45">
        <v>27.4</v>
      </c>
      <c r="J17" s="45">
        <v>27.4</v>
      </c>
      <c r="K17" s="45">
        <v>27.4</v>
      </c>
      <c r="L17" s="45">
        <v>27.4</v>
      </c>
      <c r="M17" s="45">
        <v>27.4</v>
      </c>
      <c r="N17" s="45">
        <v>27.4</v>
      </c>
      <c r="O17" s="45">
        <v>27.4</v>
      </c>
      <c r="P17" s="92">
        <f t="shared" si="0"/>
        <v>328.79999999999995</v>
      </c>
      <c r="Q17" s="67"/>
    </row>
    <row r="18" spans="1:17" x14ac:dyDescent="0.25">
      <c r="A18" s="15"/>
      <c r="B18" s="52" t="s">
        <v>37</v>
      </c>
      <c r="C18" s="17">
        <v>7466</v>
      </c>
      <c r="D18" s="45">
        <v>75</v>
      </c>
      <c r="E18" s="45">
        <v>75</v>
      </c>
      <c r="F18" s="45">
        <v>75</v>
      </c>
      <c r="G18" s="45">
        <v>0</v>
      </c>
      <c r="H18" s="45">
        <v>0</v>
      </c>
      <c r="I18" s="45">
        <v>75</v>
      </c>
      <c r="J18" s="45">
        <v>75</v>
      </c>
      <c r="K18" s="45">
        <v>75</v>
      </c>
      <c r="L18" s="45">
        <v>75</v>
      </c>
      <c r="M18" s="45">
        <v>75</v>
      </c>
      <c r="N18" s="45">
        <v>75</v>
      </c>
      <c r="O18" s="45">
        <v>0</v>
      </c>
      <c r="P18" s="45">
        <f t="shared" si="0"/>
        <v>675</v>
      </c>
      <c r="Q18" s="67"/>
    </row>
    <row r="19" spans="1:17" ht="15.75" x14ac:dyDescent="0.3">
      <c r="A19" s="15"/>
      <c r="B19" s="16" t="s">
        <v>15</v>
      </c>
      <c r="C19" s="17">
        <v>7455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>
        <v>27618.31</v>
      </c>
      <c r="P19" s="45">
        <f t="shared" si="0"/>
        <v>27618.31</v>
      </c>
      <c r="Q19" s="67"/>
    </row>
    <row r="20" spans="1:17" ht="15.75" x14ac:dyDescent="0.3">
      <c r="A20" s="15"/>
      <c r="B20" s="16" t="s">
        <v>16</v>
      </c>
      <c r="C20" s="17">
        <v>7465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694.78</v>
      </c>
      <c r="P20" s="45">
        <f t="shared" si="0"/>
        <v>694.78</v>
      </c>
      <c r="Q20" s="67"/>
    </row>
    <row r="21" spans="1:17" x14ac:dyDescent="0.25">
      <c r="A21" s="15"/>
      <c r="B21" s="81" t="s">
        <v>59</v>
      </c>
      <c r="C21" s="46">
        <v>7450</v>
      </c>
      <c r="D21" s="45"/>
      <c r="E21" s="45"/>
      <c r="F21" s="45"/>
      <c r="G21" s="47"/>
      <c r="H21" s="45"/>
      <c r="I21" s="47"/>
      <c r="J21" s="45"/>
      <c r="K21" s="47"/>
      <c r="L21" s="45"/>
      <c r="M21" s="47"/>
      <c r="N21" s="47"/>
      <c r="O21" s="68"/>
      <c r="P21" s="92">
        <f>SUM(D21:O21)</f>
        <v>0</v>
      </c>
      <c r="Q21" s="67"/>
    </row>
    <row r="22" spans="1:17" x14ac:dyDescent="0.25">
      <c r="A22" s="15"/>
      <c r="B22" s="80" t="s">
        <v>88</v>
      </c>
      <c r="C22" s="46">
        <v>7428</v>
      </c>
      <c r="D22" s="100">
        <v>75</v>
      </c>
      <c r="E22" s="68"/>
      <c r="F22" s="45">
        <v>27</v>
      </c>
      <c r="G22" s="47"/>
      <c r="H22" s="45"/>
      <c r="I22" s="45"/>
      <c r="J22" s="45">
        <v>45</v>
      </c>
      <c r="K22" s="47"/>
      <c r="L22" s="78">
        <v>94.56</v>
      </c>
      <c r="M22" s="47"/>
      <c r="N22" s="47"/>
      <c r="O22" s="47"/>
      <c r="P22" s="45">
        <f>D22+E22+F22+G22+H22+I22+J22+K22+L22+M22+N22+O22</f>
        <v>241.56</v>
      </c>
      <c r="Q22" s="67"/>
    </row>
    <row r="23" spans="1:17" ht="15.75" x14ac:dyDescent="0.3">
      <c r="A23" s="15"/>
      <c r="B23" s="16" t="s">
        <v>80</v>
      </c>
      <c r="C23" s="46">
        <v>7431</v>
      </c>
      <c r="D23" s="45">
        <v>25</v>
      </c>
      <c r="E23" s="78">
        <v>23.34</v>
      </c>
      <c r="F23" s="45">
        <v>25</v>
      </c>
      <c r="G23" s="68">
        <v>24.17</v>
      </c>
      <c r="H23" s="45">
        <v>25</v>
      </c>
      <c r="I23" s="72">
        <v>24.17</v>
      </c>
      <c r="J23" s="78">
        <v>25.84</v>
      </c>
      <c r="K23" s="96">
        <v>25.84</v>
      </c>
      <c r="L23" s="78">
        <v>25.06</v>
      </c>
      <c r="M23" s="45">
        <v>25.84</v>
      </c>
      <c r="N23" s="45">
        <v>25</v>
      </c>
      <c r="O23" s="45">
        <v>28.47</v>
      </c>
      <c r="P23" s="45">
        <f t="shared" ref="P23:P28" si="1">SUM(D23:O23)</f>
        <v>302.73</v>
      </c>
      <c r="Q23" s="67"/>
    </row>
    <row r="24" spans="1:17" ht="15.75" x14ac:dyDescent="0.3">
      <c r="A24" s="15"/>
      <c r="B24" s="16" t="s">
        <v>61</v>
      </c>
      <c r="C24" s="46">
        <v>7130</v>
      </c>
      <c r="D24" s="45">
        <v>20</v>
      </c>
      <c r="E24" s="45">
        <v>20.88</v>
      </c>
      <c r="F24" s="45">
        <v>21.94</v>
      </c>
      <c r="G24" s="68">
        <v>20</v>
      </c>
      <c r="H24" s="45">
        <v>20</v>
      </c>
      <c r="I24" s="45">
        <v>25</v>
      </c>
      <c r="J24" s="45">
        <v>25</v>
      </c>
      <c r="K24" s="68">
        <v>27.5</v>
      </c>
      <c r="L24" s="78">
        <v>31.93</v>
      </c>
      <c r="M24" s="45">
        <v>35</v>
      </c>
      <c r="N24" s="45">
        <v>45</v>
      </c>
      <c r="O24" s="45">
        <v>53</v>
      </c>
      <c r="P24" s="45">
        <f t="shared" si="1"/>
        <v>345.25</v>
      </c>
      <c r="Q24" s="67"/>
    </row>
    <row r="25" spans="1:17" x14ac:dyDescent="0.25">
      <c r="A25" s="15"/>
      <c r="B25" s="80" t="s">
        <v>92</v>
      </c>
      <c r="C25" s="79" t="s">
        <v>91</v>
      </c>
      <c r="D25" s="78"/>
      <c r="E25" s="47"/>
      <c r="F25" s="78"/>
      <c r="G25" s="68">
        <v>787.5</v>
      </c>
      <c r="H25" s="45"/>
      <c r="I25" s="45"/>
      <c r="J25" s="68"/>
      <c r="K25" s="78"/>
      <c r="L25" s="47"/>
      <c r="M25" s="47"/>
      <c r="N25" s="45"/>
      <c r="O25" s="47"/>
      <c r="P25" s="45">
        <f t="shared" si="1"/>
        <v>787.5</v>
      </c>
      <c r="Q25" s="67"/>
    </row>
    <row r="26" spans="1:17" ht="15.75" customHeight="1" x14ac:dyDescent="0.25">
      <c r="A26" s="15"/>
      <c r="B26" s="80" t="s">
        <v>103</v>
      </c>
      <c r="C26" s="79" t="s">
        <v>87</v>
      </c>
      <c r="D26" s="86"/>
      <c r="E26" s="84">
        <v>75</v>
      </c>
      <c r="F26" s="86"/>
      <c r="G26" s="83"/>
      <c r="H26" s="84"/>
      <c r="I26" s="84"/>
      <c r="J26" s="85"/>
      <c r="K26" s="86"/>
      <c r="L26" s="83"/>
      <c r="M26" s="84">
        <v>45</v>
      </c>
      <c r="N26" s="84"/>
      <c r="O26" s="83"/>
      <c r="P26" s="84">
        <f t="shared" si="1"/>
        <v>120</v>
      </c>
      <c r="Q26" s="67"/>
    </row>
    <row r="27" spans="1:17" ht="15.75" customHeight="1" x14ac:dyDescent="0.25">
      <c r="A27" s="15"/>
      <c r="B27" s="80" t="s">
        <v>100</v>
      </c>
      <c r="C27" s="79" t="s">
        <v>101</v>
      </c>
      <c r="D27" s="86"/>
      <c r="E27" s="84"/>
      <c r="F27" s="86"/>
      <c r="G27" s="83"/>
      <c r="H27" s="84"/>
      <c r="I27" s="84"/>
      <c r="J27" s="84">
        <v>15</v>
      </c>
      <c r="K27" s="86"/>
      <c r="L27" s="85">
        <v>115</v>
      </c>
      <c r="M27" s="84">
        <v>15</v>
      </c>
      <c r="N27" s="84">
        <v>0</v>
      </c>
      <c r="O27" s="84">
        <v>15</v>
      </c>
      <c r="P27" s="84">
        <f t="shared" si="1"/>
        <v>160</v>
      </c>
      <c r="Q27" s="67"/>
    </row>
    <row r="28" spans="1:17" ht="16.5" customHeight="1" x14ac:dyDescent="0.25">
      <c r="A28" s="15"/>
      <c r="B28" s="99" t="s">
        <v>90</v>
      </c>
      <c r="C28" s="79" t="s">
        <v>89</v>
      </c>
      <c r="D28" s="78"/>
      <c r="E28" s="83"/>
      <c r="F28" s="84">
        <v>150</v>
      </c>
      <c r="G28" s="97">
        <v>150</v>
      </c>
      <c r="H28" s="84">
        <v>0</v>
      </c>
      <c r="I28" s="84">
        <v>150</v>
      </c>
      <c r="J28" s="84">
        <v>150</v>
      </c>
      <c r="K28" s="84">
        <v>150</v>
      </c>
      <c r="L28" s="84">
        <v>150</v>
      </c>
      <c r="M28" s="84">
        <v>150</v>
      </c>
      <c r="N28" s="84">
        <v>150</v>
      </c>
      <c r="O28" s="84">
        <v>0</v>
      </c>
      <c r="P28" s="84">
        <f t="shared" si="1"/>
        <v>1200</v>
      </c>
      <c r="Q28" s="67"/>
    </row>
    <row r="29" spans="1:17" ht="15.75" x14ac:dyDescent="0.3">
      <c r="A29" s="2"/>
      <c r="B29" s="11"/>
      <c r="C29" s="3"/>
      <c r="D29" s="93">
        <f t="shared" ref="D29:H29" si="2">SUM(D7:D25)</f>
        <v>7375.82</v>
      </c>
      <c r="E29" s="71">
        <f>SUM(E7:E28)</f>
        <v>9313.0099999999984</v>
      </c>
      <c r="F29" s="69">
        <f>SUM(F7:F28)</f>
        <v>9466.74</v>
      </c>
      <c r="G29" s="69">
        <f>SUM(G7:G28)</f>
        <v>6162.07</v>
      </c>
      <c r="H29" s="69">
        <f t="shared" si="2"/>
        <v>5623.8499999999995</v>
      </c>
      <c r="I29" s="69">
        <f>SUM(I7:I28)</f>
        <v>7433.9</v>
      </c>
      <c r="J29" s="69">
        <f>SUM(J7:J28)</f>
        <v>7148.94</v>
      </c>
      <c r="K29" s="68">
        <f>SUM(K7:K28)</f>
        <v>8242.2199999999993</v>
      </c>
      <c r="L29" s="69">
        <f>SUM(L7:L25)</f>
        <v>8190.43</v>
      </c>
      <c r="M29" s="68">
        <f>SUM(M7:M28)</f>
        <v>9743.31</v>
      </c>
      <c r="N29" s="90">
        <f>SUM(N7:N28)</f>
        <v>7882.83</v>
      </c>
      <c r="O29" s="69">
        <f>SUM(O7:O28)</f>
        <v>36761.46</v>
      </c>
      <c r="P29" s="70">
        <f>SUM(P7:P28)</f>
        <v>123609.57999999999</v>
      </c>
    </row>
    <row r="30" spans="1:17" ht="15.75" x14ac:dyDescent="0.3">
      <c r="A30" s="2"/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7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53"/>
    </row>
    <row r="32" spans="1:17" ht="15.75" x14ac:dyDescent="0.3">
      <c r="A32" s="23"/>
      <c r="B32" s="48" t="s">
        <v>54</v>
      </c>
      <c r="C32" s="49"/>
      <c r="D32" s="49"/>
      <c r="E32" s="49"/>
      <c r="F32" s="49"/>
      <c r="G32" s="49"/>
      <c r="H32" s="49"/>
      <c r="I32" s="49"/>
      <c r="J32" s="23"/>
      <c r="K32" s="23"/>
      <c r="L32" s="48" t="s">
        <v>60</v>
      </c>
      <c r="M32" s="23"/>
      <c r="N32" s="23"/>
      <c r="O32" s="23"/>
      <c r="P32" s="53"/>
    </row>
    <row r="33" spans="1:16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54"/>
    </row>
    <row r="35" spans="1:16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54"/>
    </row>
    <row r="36" spans="1:16" x14ac:dyDescent="0.25">
      <c r="P36" s="55"/>
    </row>
    <row r="37" spans="1:16" x14ac:dyDescent="0.25">
      <c r="P37" s="55"/>
    </row>
    <row r="38" spans="1:16" x14ac:dyDescent="0.25">
      <c r="P38" s="55"/>
    </row>
    <row r="42" spans="1:16" ht="15.75" customHeight="1" x14ac:dyDescent="0.3">
      <c r="C42" s="104" t="s">
        <v>93</v>
      </c>
      <c r="D42" s="104"/>
      <c r="E42" s="104"/>
      <c r="F42" s="104"/>
      <c r="G42" s="104"/>
      <c r="H42" s="104"/>
      <c r="I42" s="104"/>
      <c r="J42" s="104"/>
    </row>
    <row r="43" spans="1:16" x14ac:dyDescent="0.25">
      <c r="P43" s="55"/>
    </row>
    <row r="44" spans="1:16" ht="16.5" x14ac:dyDescent="0.3">
      <c r="D44" s="145" t="s">
        <v>83</v>
      </c>
      <c r="E44" s="145"/>
      <c r="F44" s="145"/>
      <c r="G44" s="145"/>
      <c r="H44" s="145"/>
      <c r="I44" s="145"/>
      <c r="J44" s="145"/>
    </row>
    <row r="46" spans="1:16" x14ac:dyDescent="0.25">
      <c r="B46" s="27"/>
      <c r="C46" s="19"/>
      <c r="D46" s="21"/>
      <c r="E46" s="19"/>
      <c r="F46" s="21"/>
      <c r="G46" s="19"/>
      <c r="H46" s="21"/>
      <c r="I46" s="19"/>
      <c r="J46" s="20"/>
      <c r="K46" s="21"/>
      <c r="L46" s="23"/>
      <c r="M46" s="23"/>
      <c r="N46" s="23"/>
      <c r="O46" s="23"/>
      <c r="P46" s="23"/>
    </row>
    <row r="47" spans="1:16" x14ac:dyDescent="0.25">
      <c r="B47" s="3"/>
      <c r="C47" s="22"/>
      <c r="D47" s="2"/>
      <c r="E47" s="22"/>
      <c r="F47" s="2"/>
      <c r="G47" s="22"/>
      <c r="H47" s="2"/>
      <c r="I47" s="22"/>
      <c r="J47" s="23"/>
      <c r="K47" s="2"/>
      <c r="L47" s="23"/>
      <c r="M47" s="23"/>
      <c r="N47" s="23"/>
      <c r="O47" s="23"/>
      <c r="P47" s="23"/>
    </row>
    <row r="48" spans="1:16" ht="15.75" x14ac:dyDescent="0.3">
      <c r="B48" s="29" t="s">
        <v>29</v>
      </c>
      <c r="C48" s="122" t="s">
        <v>30</v>
      </c>
      <c r="D48" s="124"/>
      <c r="E48" s="122" t="s">
        <v>31</v>
      </c>
      <c r="F48" s="124"/>
      <c r="G48" s="122" t="s">
        <v>98</v>
      </c>
      <c r="H48" s="124"/>
      <c r="I48" s="122" t="s">
        <v>32</v>
      </c>
      <c r="J48" s="123"/>
      <c r="K48" s="124"/>
      <c r="L48" s="146"/>
      <c r="M48" s="147"/>
      <c r="N48" s="147"/>
      <c r="O48" s="147"/>
      <c r="P48" s="147"/>
    </row>
    <row r="49" spans="2:18" x14ac:dyDescent="0.25">
      <c r="B49" s="28"/>
      <c r="C49" s="24"/>
      <c r="D49" s="26"/>
      <c r="E49" s="148" t="s">
        <v>102</v>
      </c>
      <c r="F49" s="149"/>
      <c r="G49" s="24"/>
      <c r="H49" s="26"/>
      <c r="I49" s="24"/>
      <c r="J49" s="25"/>
      <c r="K49" s="26"/>
      <c r="L49" s="91"/>
      <c r="M49" s="23"/>
      <c r="N49" s="23"/>
      <c r="O49" s="23"/>
      <c r="P49" s="23"/>
    </row>
    <row r="50" spans="2:18" ht="15.75" x14ac:dyDescent="0.3">
      <c r="B50" s="16" t="s">
        <v>17</v>
      </c>
      <c r="C50" s="126">
        <v>6600</v>
      </c>
      <c r="D50" s="127"/>
      <c r="E50" s="126">
        <v>500</v>
      </c>
      <c r="F50" s="127"/>
      <c r="G50" s="126">
        <v>1018.5</v>
      </c>
      <c r="H50" s="127"/>
      <c r="I50" s="128">
        <f t="shared" ref="I50:I55" si="3">C50+E50+G50</f>
        <v>8118.5</v>
      </c>
      <c r="J50" s="130"/>
      <c r="K50" s="131"/>
    </row>
    <row r="51" spans="2:18" ht="15.75" x14ac:dyDescent="0.3">
      <c r="B51" s="16" t="s">
        <v>18</v>
      </c>
      <c r="C51" s="126">
        <v>6700</v>
      </c>
      <c r="D51" s="127"/>
      <c r="E51" s="126">
        <v>500</v>
      </c>
      <c r="F51" s="127"/>
      <c r="G51" s="126">
        <v>1171.5</v>
      </c>
      <c r="H51" s="127"/>
      <c r="I51" s="128">
        <f t="shared" si="3"/>
        <v>8371.5</v>
      </c>
      <c r="J51" s="130"/>
      <c r="K51" s="131"/>
    </row>
    <row r="52" spans="2:18" ht="15.75" x14ac:dyDescent="0.3">
      <c r="B52" s="16" t="s">
        <v>19</v>
      </c>
      <c r="C52" s="126">
        <v>9769</v>
      </c>
      <c r="D52" s="127"/>
      <c r="E52" s="126">
        <v>500</v>
      </c>
      <c r="F52" s="127"/>
      <c r="G52" s="126">
        <v>2201</v>
      </c>
      <c r="H52" s="127"/>
      <c r="I52" s="128">
        <f t="shared" si="3"/>
        <v>12470</v>
      </c>
      <c r="J52" s="130"/>
      <c r="K52" s="131"/>
    </row>
    <row r="53" spans="2:18" ht="15.75" x14ac:dyDescent="0.3">
      <c r="B53" s="16" t="s">
        <v>20</v>
      </c>
      <c r="C53" s="126">
        <v>4700</v>
      </c>
      <c r="D53" s="127"/>
      <c r="E53" s="126">
        <v>0</v>
      </c>
      <c r="F53" s="127"/>
      <c r="G53" s="126">
        <v>0</v>
      </c>
      <c r="H53" s="127"/>
      <c r="I53" s="128">
        <f t="shared" si="3"/>
        <v>4700</v>
      </c>
      <c r="J53" s="130"/>
      <c r="K53" s="131"/>
      <c r="R53">
        <v>2</v>
      </c>
    </row>
    <row r="54" spans="2:18" ht="15.75" x14ac:dyDescent="0.3">
      <c r="B54" s="16" t="s">
        <v>21</v>
      </c>
      <c r="C54" s="126">
        <v>4700</v>
      </c>
      <c r="D54" s="127"/>
      <c r="E54" s="126">
        <v>0</v>
      </c>
      <c r="F54" s="127"/>
      <c r="G54" s="126">
        <v>22.55</v>
      </c>
      <c r="H54" s="127"/>
      <c r="I54" s="128">
        <f t="shared" si="3"/>
        <v>4722.55</v>
      </c>
      <c r="J54" s="130"/>
      <c r="K54" s="131"/>
    </row>
    <row r="55" spans="2:18" ht="15.75" x14ac:dyDescent="0.3">
      <c r="B55" s="16" t="s">
        <v>22</v>
      </c>
      <c r="C55" s="126">
        <v>6031</v>
      </c>
      <c r="D55" s="127"/>
      <c r="E55" s="126">
        <v>500</v>
      </c>
      <c r="F55" s="127"/>
      <c r="G55" s="126">
        <v>895.75</v>
      </c>
      <c r="H55" s="127"/>
      <c r="I55" s="128">
        <f t="shared" si="3"/>
        <v>7426.75</v>
      </c>
      <c r="J55" s="130"/>
      <c r="K55" s="131"/>
    </row>
    <row r="56" spans="2:18" ht="15.75" x14ac:dyDescent="0.3">
      <c r="B56" s="16" t="s">
        <v>23</v>
      </c>
      <c r="C56" s="128">
        <v>4754</v>
      </c>
      <c r="D56" s="129"/>
      <c r="E56" s="128">
        <v>500</v>
      </c>
      <c r="F56" s="129"/>
      <c r="G56" s="128">
        <v>791.6</v>
      </c>
      <c r="H56" s="129"/>
      <c r="I56" s="128">
        <f t="shared" ref="I56" si="4">C56+E56+G56</f>
        <v>6045.6</v>
      </c>
      <c r="J56" s="130"/>
      <c r="K56" s="131"/>
      <c r="L56" s="95"/>
    </row>
    <row r="57" spans="2:18" ht="15.75" x14ac:dyDescent="0.3">
      <c r="B57" s="16" t="s">
        <v>24</v>
      </c>
      <c r="C57" s="128">
        <v>7000</v>
      </c>
      <c r="D57" s="129"/>
      <c r="E57" s="128">
        <v>500</v>
      </c>
      <c r="F57" s="129"/>
      <c r="G57" s="128">
        <v>1133.95</v>
      </c>
      <c r="H57" s="129"/>
      <c r="I57" s="128">
        <f t="shared" ref="I57" si="5">C57+E57+G57</f>
        <v>8633.9500000000007</v>
      </c>
      <c r="J57" s="130"/>
      <c r="K57" s="131"/>
    </row>
    <row r="58" spans="2:18" ht="15.75" x14ac:dyDescent="0.3">
      <c r="B58" s="16" t="s">
        <v>25</v>
      </c>
      <c r="C58" s="128">
        <v>7300</v>
      </c>
      <c r="D58" s="129"/>
      <c r="E58" s="126">
        <v>1040</v>
      </c>
      <c r="F58" s="127"/>
      <c r="G58" s="128">
        <v>741.6</v>
      </c>
      <c r="H58" s="129"/>
      <c r="I58" s="128">
        <f t="shared" ref="I58" si="6">C58+E58+G58</f>
        <v>9081.6</v>
      </c>
      <c r="J58" s="130"/>
      <c r="K58" s="131"/>
    </row>
    <row r="59" spans="2:18" ht="15.75" x14ac:dyDescent="0.3">
      <c r="B59" s="16" t="s">
        <v>26</v>
      </c>
      <c r="C59" s="128">
        <v>7500</v>
      </c>
      <c r="D59" s="129"/>
      <c r="E59" s="128">
        <v>500</v>
      </c>
      <c r="F59" s="129"/>
      <c r="G59" s="128">
        <v>806</v>
      </c>
      <c r="H59" s="129"/>
      <c r="I59" s="128">
        <f t="shared" ref="I59" si="7">C59+E59+G59</f>
        <v>8806</v>
      </c>
      <c r="J59" s="130"/>
      <c r="K59" s="131"/>
    </row>
    <row r="60" spans="2:18" ht="15.75" x14ac:dyDescent="0.3">
      <c r="B60" s="16" t="s">
        <v>27</v>
      </c>
      <c r="C60" s="128">
        <v>7446</v>
      </c>
      <c r="D60" s="129"/>
      <c r="E60" s="128">
        <v>500</v>
      </c>
      <c r="F60" s="129"/>
      <c r="G60" s="128">
        <v>663</v>
      </c>
      <c r="H60" s="129"/>
      <c r="I60" s="128">
        <f>C60+E60+G60</f>
        <v>8609</v>
      </c>
      <c r="J60" s="130"/>
      <c r="K60" s="131"/>
    </row>
    <row r="61" spans="2:18" ht="15.75" x14ac:dyDescent="0.3">
      <c r="B61" s="16" t="s">
        <v>28</v>
      </c>
      <c r="C61" s="128">
        <v>7500</v>
      </c>
      <c r="D61" s="129"/>
      <c r="E61" s="128">
        <v>0</v>
      </c>
      <c r="F61" s="129"/>
      <c r="G61" s="128">
        <v>0</v>
      </c>
      <c r="H61" s="129"/>
      <c r="I61" s="128">
        <f>C61+E61+G61</f>
        <v>7500</v>
      </c>
      <c r="J61" s="130"/>
      <c r="K61" s="131"/>
    </row>
    <row r="62" spans="2:18" ht="15.75" x14ac:dyDescent="0.3">
      <c r="B62" s="11"/>
      <c r="C62" s="22"/>
      <c r="D62" s="2"/>
      <c r="E62" s="22"/>
      <c r="F62" s="2"/>
      <c r="G62" s="22"/>
      <c r="H62" s="2"/>
      <c r="I62" s="22"/>
      <c r="J62" s="23"/>
      <c r="K62" s="2"/>
    </row>
    <row r="63" spans="2:18" ht="15.75" x14ac:dyDescent="0.3">
      <c r="B63" s="11"/>
      <c r="C63" s="22"/>
      <c r="D63" s="2"/>
      <c r="E63" s="22"/>
      <c r="F63" s="2"/>
      <c r="G63" s="22"/>
      <c r="H63" s="2"/>
      <c r="I63" s="22"/>
      <c r="J63" s="23"/>
      <c r="K63" s="2"/>
    </row>
    <row r="64" spans="2:18" ht="15.75" x14ac:dyDescent="0.3">
      <c r="B64" s="11"/>
      <c r="C64" s="22"/>
      <c r="D64" s="2"/>
      <c r="E64" s="22"/>
      <c r="F64" s="2"/>
      <c r="G64" s="22"/>
      <c r="H64" s="2"/>
      <c r="I64" s="22"/>
      <c r="J64" s="23"/>
      <c r="K64" s="2"/>
    </row>
    <row r="65" spans="1:18" ht="15.75" x14ac:dyDescent="0.3">
      <c r="B65" s="11"/>
      <c r="C65" s="22"/>
      <c r="D65" s="2"/>
      <c r="E65" s="22"/>
      <c r="F65" s="2"/>
      <c r="G65" s="22"/>
      <c r="H65" s="2"/>
      <c r="I65" s="22"/>
      <c r="J65" s="23"/>
      <c r="K65" s="2"/>
    </row>
    <row r="66" spans="1:18" ht="15.75" x14ac:dyDescent="0.3">
      <c r="B66" s="11"/>
      <c r="C66" s="22"/>
      <c r="D66" s="2"/>
      <c r="E66" s="22"/>
      <c r="F66" s="2"/>
      <c r="G66" s="22"/>
      <c r="H66" s="2"/>
      <c r="I66" s="22"/>
      <c r="J66" s="23"/>
      <c r="K66" s="2"/>
    </row>
    <row r="67" spans="1:18" ht="15.75" x14ac:dyDescent="0.3">
      <c r="B67" s="11"/>
      <c r="C67" s="22"/>
      <c r="D67" s="2"/>
      <c r="E67" s="22"/>
      <c r="F67" s="2"/>
      <c r="G67" s="22"/>
      <c r="H67" s="2"/>
      <c r="I67" s="22"/>
      <c r="J67" s="23"/>
      <c r="K67" s="2"/>
    </row>
    <row r="68" spans="1:18" ht="16.5" thickBot="1" x14ac:dyDescent="0.35">
      <c r="B68" s="11"/>
      <c r="C68" s="22"/>
      <c r="D68" s="2"/>
      <c r="E68" s="22"/>
      <c r="F68" s="2"/>
      <c r="G68" s="22"/>
      <c r="H68" s="2"/>
      <c r="I68" s="22"/>
      <c r="J68" s="23"/>
      <c r="K68" s="2"/>
    </row>
    <row r="69" spans="1:18" ht="15.75" x14ac:dyDescent="0.3">
      <c r="A69" s="31"/>
      <c r="B69" s="32"/>
      <c r="C69" s="33"/>
      <c r="D69" s="34"/>
      <c r="E69" s="33"/>
      <c r="F69" s="34"/>
      <c r="G69" s="33"/>
      <c r="H69" s="34"/>
      <c r="I69" s="33"/>
      <c r="J69" s="35"/>
      <c r="K69" s="36"/>
    </row>
    <row r="70" spans="1:18" ht="15.75" x14ac:dyDescent="0.3">
      <c r="A70" s="37"/>
      <c r="B70" s="11"/>
      <c r="C70" s="133">
        <f>SUM(C50:C69)</f>
        <v>80000</v>
      </c>
      <c r="D70" s="134"/>
      <c r="E70" s="133">
        <f>E50+E51+E52+E53+E54+E55+E56+E57+E58+E59+E60+E61</f>
        <v>5040</v>
      </c>
      <c r="F70" s="134"/>
      <c r="G70" s="133">
        <f>G50+G51+G52+G53+G54+G55+G56+G57+G58+G59+G60+G61</f>
        <v>9445.4500000000007</v>
      </c>
      <c r="H70" s="134"/>
      <c r="I70" s="135">
        <f>I50+I51+I52+I53+I54+I55+I56+I57+I58+I59+I60+I61</f>
        <v>94485.450000000012</v>
      </c>
      <c r="J70" s="136"/>
      <c r="K70" s="137"/>
      <c r="L70" s="87"/>
    </row>
    <row r="71" spans="1:18" ht="15.75" x14ac:dyDescent="0.3">
      <c r="A71" s="37"/>
      <c r="B71" s="11"/>
      <c r="C71" s="22"/>
      <c r="D71" s="2"/>
      <c r="E71" s="22"/>
      <c r="F71" s="2"/>
      <c r="G71" s="22"/>
      <c r="H71" s="2"/>
      <c r="I71" s="22"/>
      <c r="J71" s="23"/>
      <c r="K71" s="38"/>
    </row>
    <row r="72" spans="1:18" ht="16.5" thickBot="1" x14ac:dyDescent="0.35">
      <c r="A72" s="39"/>
      <c r="B72" s="40"/>
      <c r="C72" s="41"/>
      <c r="D72" s="42"/>
      <c r="E72" s="41"/>
      <c r="F72" s="42"/>
      <c r="G72" s="41"/>
      <c r="H72" s="42"/>
      <c r="I72" s="41"/>
      <c r="J72" s="43"/>
      <c r="K72" s="44"/>
    </row>
    <row r="73" spans="1:18" ht="15.75" x14ac:dyDescent="0.3">
      <c r="A73" s="23"/>
      <c r="B73" s="30"/>
      <c r="C73" s="23"/>
      <c r="D73" s="23"/>
      <c r="E73" s="23"/>
      <c r="F73" s="23"/>
      <c r="G73" s="23"/>
      <c r="H73" s="23"/>
      <c r="I73" s="23"/>
      <c r="J73" s="23"/>
      <c r="K73" s="23"/>
    </row>
    <row r="74" spans="1:18" ht="15.75" x14ac:dyDescent="0.3">
      <c r="A74" s="23"/>
      <c r="B74" s="48" t="s">
        <v>54</v>
      </c>
      <c r="C74" s="49"/>
      <c r="D74" s="49"/>
      <c r="E74" s="49"/>
      <c r="F74" s="49"/>
      <c r="G74" s="49"/>
      <c r="H74" s="49"/>
      <c r="I74" s="49"/>
      <c r="J74" s="23"/>
      <c r="K74" s="23"/>
      <c r="L74" s="48" t="s">
        <v>60</v>
      </c>
      <c r="M74" s="23"/>
    </row>
    <row r="75" spans="1:18" ht="15.75" x14ac:dyDescent="0.3">
      <c r="A75" s="23"/>
      <c r="B75" s="30"/>
      <c r="C75" s="23"/>
      <c r="D75" s="23"/>
      <c r="E75" s="23"/>
      <c r="F75" s="23"/>
      <c r="G75" s="23"/>
      <c r="H75" s="23"/>
      <c r="I75" s="23"/>
      <c r="J75" s="23"/>
      <c r="K75" s="23"/>
    </row>
    <row r="76" spans="1:18" ht="15.75" x14ac:dyDescent="0.3">
      <c r="A76" s="23"/>
      <c r="B76" s="30"/>
      <c r="C76" s="23"/>
      <c r="D76" s="23"/>
      <c r="E76" s="23"/>
      <c r="F76" s="23"/>
      <c r="G76" s="23"/>
      <c r="H76" s="23"/>
      <c r="I76" s="23"/>
      <c r="J76" s="23"/>
      <c r="K76" s="23"/>
    </row>
    <row r="77" spans="1:18" ht="15.75" x14ac:dyDescent="0.3">
      <c r="A77" s="23"/>
      <c r="B77" s="30"/>
      <c r="C77" s="23"/>
      <c r="D77" s="23"/>
      <c r="E77" s="23"/>
      <c r="F77" s="23"/>
      <c r="G77" s="23"/>
      <c r="H77" s="23"/>
      <c r="I77" s="23"/>
      <c r="J77" s="23"/>
      <c r="K77" s="23"/>
    </row>
    <row r="78" spans="1:18" ht="15.75" customHeight="1" x14ac:dyDescent="0.3">
      <c r="C78" s="104" t="s">
        <v>0</v>
      </c>
      <c r="D78" s="104"/>
      <c r="E78" s="104"/>
      <c r="F78" s="104"/>
      <c r="G78" s="104"/>
      <c r="H78" s="104"/>
      <c r="I78" s="88"/>
      <c r="J78" s="88"/>
    </row>
    <row r="79" spans="1:18" x14ac:dyDescent="0.25">
      <c r="R79" s="87"/>
    </row>
    <row r="80" spans="1:18" ht="16.5" customHeight="1" x14ac:dyDescent="0.25">
      <c r="B80" s="141" t="s">
        <v>84</v>
      </c>
      <c r="C80" s="141"/>
      <c r="D80" s="141"/>
      <c r="E80" s="141"/>
      <c r="F80" s="141"/>
      <c r="G80" s="141"/>
      <c r="H80" s="141"/>
      <c r="I80" s="141"/>
      <c r="J80" s="50"/>
      <c r="K80" s="50"/>
    </row>
    <row r="81" spans="2:18" ht="15" customHeight="1" x14ac:dyDescent="0.25">
      <c r="B81" s="142"/>
      <c r="C81" s="142"/>
      <c r="D81" s="142"/>
      <c r="E81" s="142"/>
      <c r="F81" s="142"/>
      <c r="G81" s="142"/>
      <c r="H81" s="142"/>
      <c r="I81" s="142"/>
    </row>
    <row r="82" spans="2:18" x14ac:dyDescent="0.25">
      <c r="B82" s="27"/>
      <c r="C82" s="19"/>
      <c r="D82" s="21"/>
      <c r="E82" s="19"/>
      <c r="F82" s="21"/>
      <c r="G82" s="19"/>
      <c r="H82" s="21"/>
      <c r="I82" s="19"/>
      <c r="J82" s="20"/>
      <c r="K82" s="21"/>
    </row>
    <row r="83" spans="2:18" x14ac:dyDescent="0.25">
      <c r="B83" s="3"/>
      <c r="C83" s="22"/>
      <c r="D83" s="2"/>
      <c r="E83" s="22"/>
      <c r="F83" s="2"/>
      <c r="G83" s="22"/>
      <c r="H83" s="2"/>
      <c r="I83" s="22"/>
      <c r="J83" s="23"/>
      <c r="K83" s="2"/>
    </row>
    <row r="84" spans="2:18" ht="15.75" x14ac:dyDescent="0.3">
      <c r="B84" s="29" t="s">
        <v>29</v>
      </c>
      <c r="C84" s="150" t="s">
        <v>33</v>
      </c>
      <c r="D84" s="151"/>
      <c r="E84" s="122" t="s">
        <v>35</v>
      </c>
      <c r="F84" s="124"/>
      <c r="G84" s="122" t="s">
        <v>34</v>
      </c>
      <c r="H84" s="124"/>
      <c r="I84" s="122"/>
      <c r="J84" s="123"/>
      <c r="K84" s="124"/>
    </row>
    <row r="85" spans="2:18" x14ac:dyDescent="0.25">
      <c r="B85" s="28"/>
      <c r="C85" s="24"/>
      <c r="D85" s="26"/>
      <c r="E85" s="24"/>
      <c r="F85" s="26"/>
      <c r="G85" s="24"/>
      <c r="H85" s="26"/>
      <c r="I85" s="24"/>
      <c r="J85" s="25"/>
      <c r="K85" s="26"/>
    </row>
    <row r="86" spans="2:18" ht="15.75" x14ac:dyDescent="0.3">
      <c r="B86" s="16" t="s">
        <v>17</v>
      </c>
      <c r="C86" s="126">
        <v>4850</v>
      </c>
      <c r="D86" s="127"/>
      <c r="E86" s="126">
        <v>570</v>
      </c>
      <c r="F86" s="127"/>
      <c r="G86" s="126">
        <v>856</v>
      </c>
      <c r="H86" s="127"/>
      <c r="I86" s="128"/>
      <c r="J86" s="130"/>
      <c r="K86" s="131"/>
    </row>
    <row r="87" spans="2:18" ht="15.75" x14ac:dyDescent="0.3">
      <c r="B87" s="16" t="s">
        <v>18</v>
      </c>
      <c r="C87" s="126">
        <v>4993.75</v>
      </c>
      <c r="D87" s="127"/>
      <c r="E87" s="126">
        <v>570.88</v>
      </c>
      <c r="F87" s="127"/>
      <c r="G87" s="126">
        <v>884.57</v>
      </c>
      <c r="H87" s="127"/>
      <c r="I87" s="128"/>
      <c r="J87" s="130"/>
      <c r="K87" s="131"/>
    </row>
    <row r="88" spans="2:18" ht="15.75" x14ac:dyDescent="0.3">
      <c r="B88" s="16" t="s">
        <v>19</v>
      </c>
      <c r="C88" s="126">
        <v>5318</v>
      </c>
      <c r="D88" s="127"/>
      <c r="E88" s="126">
        <v>571.94000000000005</v>
      </c>
      <c r="F88" s="127"/>
      <c r="G88" s="126">
        <v>949.21</v>
      </c>
      <c r="H88" s="127"/>
      <c r="I88" s="128"/>
      <c r="J88" s="130"/>
      <c r="K88" s="131"/>
    </row>
    <row r="89" spans="2:18" ht="15.75" x14ac:dyDescent="0.3">
      <c r="B89" s="16" t="s">
        <v>20</v>
      </c>
      <c r="C89" s="126">
        <v>4700</v>
      </c>
      <c r="D89" s="127"/>
      <c r="E89" s="126">
        <v>570</v>
      </c>
      <c r="F89" s="127"/>
      <c r="G89" s="126">
        <v>826</v>
      </c>
      <c r="H89" s="127"/>
      <c r="I89" s="128"/>
      <c r="J89" s="130"/>
      <c r="K89" s="131"/>
    </row>
    <row r="90" spans="2:18" ht="15.75" x14ac:dyDescent="0.3">
      <c r="B90" s="16" t="s">
        <v>21</v>
      </c>
      <c r="C90" s="126">
        <v>4700</v>
      </c>
      <c r="D90" s="127"/>
      <c r="E90" s="126">
        <v>570</v>
      </c>
      <c r="F90" s="127"/>
      <c r="G90" s="126">
        <v>826</v>
      </c>
      <c r="H90" s="127"/>
      <c r="I90" s="128"/>
      <c r="J90" s="130"/>
      <c r="K90" s="131"/>
    </row>
    <row r="91" spans="2:18" ht="15.75" x14ac:dyDescent="0.3">
      <c r="B91" s="16" t="s">
        <v>22</v>
      </c>
      <c r="C91" s="126">
        <v>5146</v>
      </c>
      <c r="D91" s="127"/>
      <c r="E91" s="128">
        <v>275</v>
      </c>
      <c r="F91" s="129"/>
      <c r="G91" s="126">
        <v>974.2</v>
      </c>
      <c r="H91" s="127"/>
      <c r="I91" s="128"/>
      <c r="J91" s="130"/>
      <c r="K91" s="131"/>
    </row>
    <row r="92" spans="2:18" ht="15.75" x14ac:dyDescent="0.3">
      <c r="B92" s="16" t="s">
        <v>23</v>
      </c>
      <c r="C92" s="126">
        <v>4754</v>
      </c>
      <c r="D92" s="127"/>
      <c r="E92" s="128">
        <v>25</v>
      </c>
      <c r="F92" s="129"/>
      <c r="G92" s="126">
        <v>945.8</v>
      </c>
      <c r="H92" s="127"/>
      <c r="I92" s="128"/>
      <c r="J92" s="130"/>
      <c r="K92" s="131"/>
      <c r="R92">
        <v>3</v>
      </c>
    </row>
    <row r="93" spans="2:18" ht="15.75" x14ac:dyDescent="0.3">
      <c r="B93" s="16" t="s">
        <v>24</v>
      </c>
      <c r="C93" s="126">
        <v>5450</v>
      </c>
      <c r="D93" s="127"/>
      <c r="E93" s="128">
        <v>27.5</v>
      </c>
      <c r="F93" s="129"/>
      <c r="G93" s="126">
        <v>1084.5</v>
      </c>
      <c r="H93" s="127"/>
      <c r="I93" s="128"/>
      <c r="J93" s="130"/>
      <c r="K93" s="131"/>
    </row>
    <row r="94" spans="2:18" ht="15.75" x14ac:dyDescent="0.3">
      <c r="B94" s="16" t="s">
        <v>25</v>
      </c>
      <c r="C94" s="128">
        <v>5450</v>
      </c>
      <c r="D94" s="129"/>
      <c r="E94" s="128">
        <v>31.93</v>
      </c>
      <c r="F94" s="129"/>
      <c r="G94" s="126">
        <v>1083.6099999999999</v>
      </c>
      <c r="H94" s="127"/>
      <c r="I94" s="128"/>
      <c r="J94" s="130"/>
      <c r="K94" s="131"/>
    </row>
    <row r="95" spans="2:18" ht="15.75" x14ac:dyDescent="0.3">
      <c r="B95" s="16" t="s">
        <v>26</v>
      </c>
      <c r="C95" s="128">
        <v>5450</v>
      </c>
      <c r="D95" s="129"/>
      <c r="E95" s="128">
        <v>35</v>
      </c>
      <c r="F95" s="129"/>
      <c r="G95" s="126">
        <v>1083</v>
      </c>
      <c r="H95" s="127"/>
      <c r="I95" s="128"/>
      <c r="J95" s="130"/>
      <c r="K95" s="131"/>
    </row>
    <row r="96" spans="2:18" ht="15.75" x14ac:dyDescent="0.3">
      <c r="B96" s="16" t="s">
        <v>27</v>
      </c>
      <c r="C96" s="126">
        <v>5950</v>
      </c>
      <c r="D96" s="127"/>
      <c r="E96" s="128">
        <v>45</v>
      </c>
      <c r="F96" s="129"/>
      <c r="G96" s="126">
        <v>1181</v>
      </c>
      <c r="H96" s="127"/>
      <c r="I96" s="128"/>
      <c r="J96" s="130"/>
      <c r="K96" s="131"/>
    </row>
    <row r="97" spans="2:13" ht="15.75" x14ac:dyDescent="0.3">
      <c r="B97" s="16" t="s">
        <v>28</v>
      </c>
      <c r="C97" s="126">
        <v>7050</v>
      </c>
      <c r="D97" s="127"/>
      <c r="E97" s="128">
        <v>53</v>
      </c>
      <c r="F97" s="129"/>
      <c r="G97" s="126">
        <v>1399.4</v>
      </c>
      <c r="H97" s="127"/>
      <c r="I97" s="128"/>
      <c r="J97" s="130"/>
      <c r="K97" s="131"/>
    </row>
    <row r="98" spans="2:13" ht="15.75" x14ac:dyDescent="0.3">
      <c r="B98" s="11"/>
      <c r="C98" s="22"/>
      <c r="D98" s="2"/>
      <c r="E98" s="22"/>
      <c r="F98" s="2"/>
      <c r="G98" s="22"/>
      <c r="H98" s="2"/>
      <c r="I98" s="22"/>
      <c r="J98" s="23"/>
      <c r="K98" s="2"/>
    </row>
    <row r="99" spans="2:13" ht="15.75" x14ac:dyDescent="0.3">
      <c r="B99" s="11"/>
      <c r="C99" s="22"/>
      <c r="D99" s="2"/>
      <c r="E99" s="22"/>
      <c r="F99" s="2"/>
      <c r="G99" s="22"/>
      <c r="H99" s="2"/>
      <c r="I99" s="22"/>
      <c r="J99" s="23"/>
      <c r="K99" s="2"/>
    </row>
    <row r="100" spans="2:13" ht="15.75" x14ac:dyDescent="0.3">
      <c r="B100" s="11"/>
      <c r="C100" s="22"/>
      <c r="D100" s="2"/>
      <c r="E100" s="22"/>
      <c r="F100" s="2"/>
      <c r="G100" s="22"/>
      <c r="H100" s="2"/>
      <c r="I100" s="22"/>
      <c r="J100" s="23"/>
      <c r="K100" s="2"/>
    </row>
    <row r="101" spans="2:13" ht="15.75" x14ac:dyDescent="0.3">
      <c r="B101" s="11"/>
      <c r="C101" s="22"/>
      <c r="D101" s="2"/>
      <c r="E101" s="22"/>
      <c r="F101" s="2"/>
      <c r="G101" s="22"/>
      <c r="H101" s="2"/>
      <c r="I101" s="22"/>
      <c r="J101" s="23"/>
      <c r="K101" s="2"/>
    </row>
    <row r="102" spans="2:13" ht="15.75" x14ac:dyDescent="0.3">
      <c r="B102" s="11"/>
      <c r="C102" s="22"/>
      <c r="D102" s="2"/>
      <c r="E102" s="22"/>
      <c r="F102" s="2"/>
      <c r="G102" s="22"/>
      <c r="H102" s="2"/>
      <c r="I102" s="22"/>
      <c r="J102" s="23"/>
      <c r="K102" s="2"/>
    </row>
    <row r="103" spans="2:13" ht="15.75" x14ac:dyDescent="0.3">
      <c r="B103" s="11"/>
      <c r="C103" s="22"/>
      <c r="D103" s="2"/>
      <c r="E103" s="22"/>
      <c r="F103" s="2"/>
      <c r="G103" s="22"/>
      <c r="H103" s="2"/>
      <c r="I103" s="22"/>
      <c r="J103" s="23"/>
      <c r="K103" s="2"/>
    </row>
    <row r="104" spans="2:13" ht="16.5" thickBot="1" x14ac:dyDescent="0.35">
      <c r="B104" s="11"/>
      <c r="C104" s="22"/>
      <c r="D104" s="2"/>
      <c r="E104" s="22"/>
      <c r="F104" s="2"/>
      <c r="G104" s="22"/>
      <c r="H104" s="2"/>
      <c r="I104" s="22"/>
      <c r="J104" s="23"/>
      <c r="K104" s="2"/>
    </row>
    <row r="105" spans="2:13" ht="15.75" x14ac:dyDescent="0.3">
      <c r="B105" s="32"/>
      <c r="C105" s="33"/>
      <c r="D105" s="34"/>
      <c r="E105" s="33"/>
      <c r="F105" s="34"/>
      <c r="G105" s="33"/>
      <c r="H105" s="34"/>
      <c r="I105" s="33"/>
      <c r="J105" s="35"/>
      <c r="K105" s="36"/>
    </row>
    <row r="106" spans="2:13" ht="15.75" x14ac:dyDescent="0.3">
      <c r="B106" s="11"/>
      <c r="C106" s="135">
        <f>SUM(C86:C105)</f>
        <v>63811.75</v>
      </c>
      <c r="D106" s="155"/>
      <c r="E106" s="135">
        <f>SUM(E86:E105)</f>
        <v>3345.25</v>
      </c>
      <c r="F106" s="155"/>
      <c r="G106" s="135">
        <f>G86+G87+G88+G89+G90+G91+G92+G93+G94+G95+G96+G97</f>
        <v>12093.29</v>
      </c>
      <c r="H106" s="155"/>
      <c r="I106" s="135">
        <f>SUM(I86:I105)</f>
        <v>0</v>
      </c>
      <c r="J106" s="136"/>
      <c r="K106" s="137"/>
    </row>
    <row r="107" spans="2:13" ht="15.75" x14ac:dyDescent="0.3">
      <c r="B107" s="11"/>
      <c r="C107" s="22"/>
      <c r="D107" s="2"/>
      <c r="E107" s="22"/>
      <c r="F107" s="2"/>
      <c r="G107" s="22"/>
      <c r="H107" s="2"/>
      <c r="I107" s="22"/>
      <c r="J107" s="23"/>
      <c r="K107" s="38"/>
    </row>
    <row r="108" spans="2:13" ht="16.5" thickBot="1" x14ac:dyDescent="0.35">
      <c r="B108" s="40"/>
      <c r="C108" s="41"/>
      <c r="D108" s="42"/>
      <c r="E108" s="41"/>
      <c r="F108" s="42"/>
      <c r="G108" s="41"/>
      <c r="H108" s="42"/>
      <c r="I108" s="41"/>
      <c r="J108" s="43"/>
      <c r="K108" s="44"/>
    </row>
    <row r="111" spans="2:13" ht="15.75" x14ac:dyDescent="0.3">
      <c r="B111" s="48" t="s">
        <v>54</v>
      </c>
      <c r="C111" s="49"/>
      <c r="D111" s="49"/>
      <c r="E111" s="49"/>
      <c r="F111" s="49"/>
      <c r="G111" s="49"/>
      <c r="H111" s="49"/>
      <c r="I111" s="49"/>
      <c r="J111" s="23"/>
      <c r="K111" s="23"/>
      <c r="L111" s="48" t="s">
        <v>60</v>
      </c>
      <c r="M111" s="23"/>
    </row>
    <row r="114" spans="2:16" ht="21" x14ac:dyDescent="0.4">
      <c r="B114" s="109" t="s">
        <v>53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"/>
    </row>
    <row r="115" spans="2:16" ht="21" x14ac:dyDescent="0.4">
      <c r="B115" s="57" t="s">
        <v>85</v>
      </c>
      <c r="C115" s="57"/>
      <c r="D115" s="57"/>
      <c r="E115" s="57"/>
      <c r="F115" s="57"/>
      <c r="G115" s="57"/>
      <c r="H115" s="57"/>
      <c r="I115" s="59"/>
      <c r="J115" s="1"/>
      <c r="K115" s="1"/>
      <c r="L115" s="1"/>
      <c r="M115" s="1"/>
      <c r="N115" s="1"/>
      <c r="O115" s="1"/>
      <c r="P115" s="1"/>
    </row>
    <row r="116" spans="2:16" ht="16.5" thickBot="1" x14ac:dyDescent="0.3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21.75" thickBot="1" x14ac:dyDescent="0.45">
      <c r="B117" s="18" t="s">
        <v>39</v>
      </c>
      <c r="C117" s="58"/>
      <c r="D117" s="58"/>
      <c r="E117" s="1"/>
      <c r="F117" s="1"/>
      <c r="G117" s="138">
        <f>F120+F121+F122</f>
        <v>94485.45</v>
      </c>
      <c r="H117" s="139"/>
      <c r="I117" s="139"/>
      <c r="J117" s="140"/>
      <c r="K117" s="1"/>
      <c r="L117" s="1"/>
      <c r="M117" s="1"/>
      <c r="N117" s="1"/>
      <c r="O117" s="1"/>
      <c r="P117" s="1"/>
    </row>
    <row r="118" spans="2:16" ht="15.75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5.75" x14ac:dyDescent="0.3">
      <c r="B119" s="56" t="s">
        <v>38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6.5" x14ac:dyDescent="0.3">
      <c r="B120" s="1"/>
      <c r="C120" s="73" t="s">
        <v>40</v>
      </c>
      <c r="D120" s="73"/>
      <c r="E120" s="73"/>
      <c r="F120" s="154">
        <f>C70</f>
        <v>80000</v>
      </c>
      <c r="G120" s="154"/>
      <c r="H120" s="154"/>
      <c r="I120" s="66"/>
      <c r="J120" s="66"/>
      <c r="K120" s="1"/>
      <c r="L120" s="1"/>
      <c r="M120" s="1"/>
      <c r="N120" s="1"/>
      <c r="O120" s="1"/>
      <c r="P120" s="1"/>
    </row>
    <row r="121" spans="2:16" ht="15.75" x14ac:dyDescent="0.3">
      <c r="B121" s="1"/>
      <c r="C121" s="74" t="s">
        <v>41</v>
      </c>
      <c r="D121" s="74"/>
      <c r="E121" s="74"/>
      <c r="F121" s="125">
        <f>E70</f>
        <v>5040</v>
      </c>
      <c r="G121" s="125"/>
      <c r="H121" s="125"/>
      <c r="I121" s="66"/>
      <c r="J121" s="66"/>
      <c r="K121" s="1"/>
      <c r="L121" s="1"/>
      <c r="M121" s="1"/>
      <c r="N121" s="1"/>
      <c r="O121" s="1"/>
      <c r="P121" s="1"/>
    </row>
    <row r="122" spans="2:16" ht="15.75" x14ac:dyDescent="0.3">
      <c r="B122" s="1"/>
      <c r="C122" s="74" t="s">
        <v>94</v>
      </c>
      <c r="D122" s="74"/>
      <c r="E122" s="74"/>
      <c r="F122" s="125">
        <f>G70</f>
        <v>9445.4500000000007</v>
      </c>
      <c r="G122" s="125"/>
      <c r="H122" s="125"/>
      <c r="I122" s="66"/>
      <c r="J122" s="66"/>
      <c r="K122" s="1"/>
      <c r="L122" s="1"/>
      <c r="M122" s="1"/>
      <c r="N122" s="1"/>
      <c r="O122" s="1"/>
      <c r="P122" s="1"/>
    </row>
    <row r="123" spans="2:16" ht="16.5" thickBot="1" x14ac:dyDescent="0.35">
      <c r="B123" s="1"/>
      <c r="C123" s="143"/>
      <c r="D123" s="143"/>
      <c r="E123" s="143"/>
      <c r="F123" s="143"/>
      <c r="G123" s="143"/>
      <c r="H123" s="143"/>
      <c r="I123" s="66"/>
      <c r="J123" s="66"/>
      <c r="K123" s="1"/>
      <c r="L123" s="1"/>
      <c r="M123" s="1"/>
      <c r="N123" s="1"/>
      <c r="O123" s="1"/>
      <c r="P123" s="1"/>
    </row>
    <row r="124" spans="2:16" ht="21.75" thickBot="1" x14ac:dyDescent="0.45">
      <c r="B124" s="18" t="s">
        <v>42</v>
      </c>
      <c r="C124" s="66"/>
      <c r="D124" s="66"/>
      <c r="E124" s="66"/>
      <c r="F124" s="66"/>
      <c r="G124" s="113">
        <f>P29</f>
        <v>123609.57999999999</v>
      </c>
      <c r="H124" s="114"/>
      <c r="I124" s="115"/>
      <c r="J124" s="116"/>
      <c r="K124" s="1"/>
      <c r="L124" s="1"/>
      <c r="M124" s="1"/>
      <c r="N124" s="1"/>
      <c r="O124" s="1"/>
      <c r="P124" s="1"/>
    </row>
    <row r="125" spans="2:16" ht="15.75" x14ac:dyDescent="0.3">
      <c r="B125" s="56" t="s">
        <v>38</v>
      </c>
      <c r="C125" s="66"/>
      <c r="D125" s="66"/>
      <c r="E125" s="66"/>
      <c r="F125" s="66"/>
      <c r="G125" s="66"/>
      <c r="H125" s="66"/>
      <c r="I125" s="66"/>
      <c r="J125" s="66"/>
      <c r="K125" s="1"/>
      <c r="L125" s="1"/>
      <c r="M125" s="1"/>
      <c r="N125" s="1"/>
      <c r="O125" s="1"/>
      <c r="P125" s="1"/>
    </row>
    <row r="126" spans="2:16" ht="15.75" x14ac:dyDescent="0.3">
      <c r="B126" s="1"/>
      <c r="C126" s="75" t="s">
        <v>43</v>
      </c>
      <c r="D126" s="75"/>
      <c r="E126" s="75"/>
      <c r="F126" s="75"/>
      <c r="G126" s="75"/>
      <c r="H126" s="76"/>
      <c r="I126" s="132">
        <f t="shared" ref="I126:I132" si="8">P7</f>
        <v>66.22</v>
      </c>
      <c r="J126" s="132"/>
      <c r="K126" s="30"/>
      <c r="L126" s="1"/>
      <c r="M126" s="1"/>
      <c r="N126" s="1"/>
      <c r="O126" s="1"/>
      <c r="P126" s="1"/>
    </row>
    <row r="127" spans="2:16" ht="15.75" x14ac:dyDescent="0.3">
      <c r="B127" s="1"/>
      <c r="C127" s="74" t="s">
        <v>44</v>
      </c>
      <c r="D127" s="74"/>
      <c r="E127" s="74"/>
      <c r="F127" s="74"/>
      <c r="G127" s="74"/>
      <c r="H127" s="77"/>
      <c r="I127" s="103">
        <f t="shared" si="8"/>
        <v>1800</v>
      </c>
      <c r="J127" s="103"/>
      <c r="K127" s="30"/>
      <c r="L127" s="1"/>
      <c r="M127" s="1"/>
      <c r="N127" s="1"/>
      <c r="O127" s="1"/>
      <c r="P127" s="1"/>
    </row>
    <row r="128" spans="2:16" ht="15.75" x14ac:dyDescent="0.3">
      <c r="B128" s="1"/>
      <c r="C128" s="74" t="s">
        <v>45</v>
      </c>
      <c r="D128" s="74"/>
      <c r="E128" s="74"/>
      <c r="F128" s="74"/>
      <c r="G128" s="74"/>
      <c r="H128" s="77"/>
      <c r="I128" s="103">
        <f t="shared" si="8"/>
        <v>20540.38</v>
      </c>
      <c r="J128" s="110"/>
      <c r="K128" s="30"/>
      <c r="L128" s="1"/>
      <c r="M128" s="1"/>
      <c r="N128" s="1"/>
      <c r="O128" s="1"/>
      <c r="P128" s="1"/>
    </row>
    <row r="129" spans="2:19" ht="15.75" x14ac:dyDescent="0.3">
      <c r="B129" s="1"/>
      <c r="C129" s="74" t="s">
        <v>46</v>
      </c>
      <c r="D129" s="74"/>
      <c r="E129" s="74"/>
      <c r="F129" s="74"/>
      <c r="G129" s="74"/>
      <c r="H129" s="77"/>
      <c r="I129" s="103">
        <f t="shared" si="8"/>
        <v>434.70000000000005</v>
      </c>
      <c r="J129" s="103"/>
      <c r="K129" s="30"/>
      <c r="L129" s="1"/>
      <c r="M129" s="1"/>
      <c r="N129" s="1"/>
      <c r="O129" s="1"/>
      <c r="P129" s="1"/>
    </row>
    <row r="130" spans="2:19" ht="15.75" x14ac:dyDescent="0.3">
      <c r="B130" s="1"/>
      <c r="C130" s="74" t="s">
        <v>47</v>
      </c>
      <c r="D130" s="74"/>
      <c r="E130" s="74"/>
      <c r="F130" s="74"/>
      <c r="G130" s="74"/>
      <c r="H130" s="77"/>
      <c r="I130" s="103">
        <f t="shared" si="8"/>
        <v>860</v>
      </c>
      <c r="J130" s="103"/>
      <c r="K130" s="30"/>
      <c r="L130" s="1"/>
      <c r="M130" s="1"/>
      <c r="N130" s="1"/>
      <c r="O130" s="1"/>
      <c r="P130" s="1"/>
    </row>
    <row r="131" spans="2:19" ht="15.75" x14ac:dyDescent="0.3">
      <c r="B131" s="1"/>
      <c r="C131" s="74" t="s">
        <v>48</v>
      </c>
      <c r="D131" s="74"/>
      <c r="E131" s="74"/>
      <c r="F131" s="74"/>
      <c r="G131" s="74"/>
      <c r="H131" s="77"/>
      <c r="I131" s="103">
        <f t="shared" si="8"/>
        <v>1234.5999999999999</v>
      </c>
      <c r="J131" s="110"/>
      <c r="K131" s="30"/>
      <c r="L131" s="1"/>
      <c r="M131" s="1"/>
      <c r="N131" s="1"/>
      <c r="O131" s="1"/>
      <c r="P131" s="1"/>
    </row>
    <row r="132" spans="2:19" ht="15.75" x14ac:dyDescent="0.3">
      <c r="B132" s="1"/>
      <c r="C132" s="74" t="s">
        <v>49</v>
      </c>
      <c r="D132" s="74"/>
      <c r="E132" s="74"/>
      <c r="F132" s="74"/>
      <c r="G132" s="74"/>
      <c r="H132" s="77"/>
      <c r="I132" s="103">
        <f t="shared" si="8"/>
        <v>280</v>
      </c>
      <c r="J132" s="103"/>
      <c r="K132" s="30"/>
      <c r="L132" s="1"/>
      <c r="M132" s="1"/>
      <c r="N132" s="1"/>
      <c r="O132" s="1"/>
      <c r="P132" s="1"/>
    </row>
    <row r="133" spans="2:19" ht="15.75" x14ac:dyDescent="0.3">
      <c r="B133" s="1"/>
      <c r="C133" s="110" t="s">
        <v>86</v>
      </c>
      <c r="D133" s="110"/>
      <c r="E133" s="110"/>
      <c r="F133" s="110"/>
      <c r="G133" s="110"/>
      <c r="H133" s="77"/>
      <c r="I133" s="103">
        <f>P22</f>
        <v>241.56</v>
      </c>
      <c r="J133" s="103"/>
      <c r="K133" s="1"/>
      <c r="L133" s="1"/>
      <c r="M133" s="1"/>
      <c r="N133" s="1"/>
      <c r="O133" s="1"/>
      <c r="P133" s="1"/>
    </row>
    <row r="134" spans="2:19" ht="15.75" x14ac:dyDescent="0.3">
      <c r="B134" s="1"/>
      <c r="C134" s="74" t="s">
        <v>81</v>
      </c>
      <c r="D134" s="74"/>
      <c r="E134" s="74"/>
      <c r="F134" s="74"/>
      <c r="G134" s="74"/>
      <c r="H134" s="77"/>
      <c r="I134" s="103">
        <f>P23</f>
        <v>302.73</v>
      </c>
      <c r="J134" s="103"/>
      <c r="K134" s="1"/>
      <c r="L134" s="1"/>
      <c r="M134" s="1"/>
      <c r="N134" s="1"/>
      <c r="O134" s="1"/>
      <c r="P134" s="1"/>
    </row>
    <row r="135" spans="2:19" ht="15.75" x14ac:dyDescent="0.3">
      <c r="B135" s="1"/>
      <c r="C135" s="74" t="s">
        <v>58</v>
      </c>
      <c r="D135" s="74"/>
      <c r="E135" s="74"/>
      <c r="F135" s="74"/>
      <c r="G135" s="74"/>
      <c r="H135" s="77"/>
      <c r="I135" s="103">
        <f>P15</f>
        <v>2108</v>
      </c>
      <c r="J135" s="103"/>
      <c r="K135" s="1"/>
      <c r="L135" s="1"/>
      <c r="M135" s="1"/>
      <c r="N135" s="1"/>
      <c r="O135" s="1"/>
      <c r="P135" s="1"/>
    </row>
    <row r="136" spans="2:19" ht="15.75" x14ac:dyDescent="0.3">
      <c r="B136" s="1"/>
      <c r="C136" s="110" t="s">
        <v>74</v>
      </c>
      <c r="D136" s="110"/>
      <c r="E136" s="110"/>
      <c r="F136" s="110"/>
      <c r="G136" s="110"/>
      <c r="H136" s="110"/>
      <c r="I136" s="103">
        <f>P24</f>
        <v>345.25</v>
      </c>
      <c r="J136" s="103"/>
      <c r="K136" s="1"/>
      <c r="L136" s="1"/>
      <c r="M136" s="1"/>
      <c r="N136" s="1"/>
      <c r="O136" s="1"/>
      <c r="P136" s="1"/>
      <c r="S136">
        <v>4</v>
      </c>
    </row>
    <row r="137" spans="2:19" ht="15.75" x14ac:dyDescent="0.3">
      <c r="B137" s="1"/>
      <c r="C137" s="74" t="s">
        <v>75</v>
      </c>
      <c r="D137" s="74"/>
      <c r="E137" s="74"/>
      <c r="F137" s="74"/>
      <c r="G137" s="74"/>
      <c r="H137" s="77"/>
      <c r="I137" s="103">
        <f>P16</f>
        <v>63811.75</v>
      </c>
      <c r="J137" s="103"/>
      <c r="K137" s="1"/>
      <c r="L137" s="1"/>
      <c r="M137" s="1"/>
      <c r="N137" s="1"/>
      <c r="O137" s="1"/>
      <c r="P137" s="1"/>
    </row>
    <row r="138" spans="2:19" ht="15.75" x14ac:dyDescent="0.3">
      <c r="B138" s="1"/>
      <c r="C138" s="74" t="s">
        <v>76</v>
      </c>
      <c r="D138" s="74"/>
      <c r="E138" s="74"/>
      <c r="F138" s="74"/>
      <c r="G138" s="74"/>
      <c r="H138" s="77"/>
      <c r="I138" s="103">
        <f>P17</f>
        <v>328.79999999999995</v>
      </c>
      <c r="J138" s="103"/>
      <c r="K138" s="1"/>
      <c r="L138" s="1"/>
      <c r="M138" s="1"/>
      <c r="N138" s="1"/>
      <c r="O138" s="1"/>
      <c r="P138" s="1"/>
    </row>
    <row r="139" spans="2:19" ht="15.75" x14ac:dyDescent="0.3">
      <c r="B139" s="1"/>
      <c r="C139" s="74" t="s">
        <v>77</v>
      </c>
      <c r="D139" s="74"/>
      <c r="E139" s="74"/>
      <c r="F139" s="74"/>
      <c r="G139" s="74"/>
      <c r="H139" s="77"/>
      <c r="I139" s="103">
        <f>P18</f>
        <v>675</v>
      </c>
      <c r="J139" s="103"/>
      <c r="K139" s="1"/>
      <c r="L139" s="1"/>
      <c r="M139" s="1"/>
      <c r="N139" s="1"/>
      <c r="O139" s="1"/>
      <c r="P139" s="1"/>
    </row>
    <row r="140" spans="2:19" ht="15.75" x14ac:dyDescent="0.3">
      <c r="B140" s="1"/>
      <c r="C140" s="74" t="s">
        <v>78</v>
      </c>
      <c r="D140" s="74"/>
      <c r="E140" s="74"/>
      <c r="F140" s="74"/>
      <c r="G140" s="74"/>
      <c r="H140" s="77"/>
      <c r="I140" s="103">
        <f>P19</f>
        <v>27618.31</v>
      </c>
      <c r="J140" s="110"/>
      <c r="K140" s="1"/>
      <c r="L140" s="1"/>
      <c r="M140" s="1"/>
      <c r="N140" s="1"/>
      <c r="O140" s="1"/>
      <c r="P140" s="1"/>
    </row>
    <row r="141" spans="2:19" ht="15.75" x14ac:dyDescent="0.3">
      <c r="B141" s="1"/>
      <c r="C141" s="74" t="s">
        <v>79</v>
      </c>
      <c r="D141" s="74"/>
      <c r="E141" s="74"/>
      <c r="F141" s="74"/>
      <c r="G141" s="74"/>
      <c r="H141" s="77"/>
      <c r="I141" s="103">
        <f>P20</f>
        <v>694.78</v>
      </c>
      <c r="J141" s="110"/>
      <c r="K141" s="1"/>
      <c r="L141" s="1"/>
      <c r="M141" s="1"/>
      <c r="N141" s="1"/>
      <c r="O141" s="1"/>
      <c r="P141" s="1"/>
    </row>
    <row r="142" spans="2:19" ht="15.75" x14ac:dyDescent="0.3">
      <c r="B142" s="1"/>
      <c r="C142" s="74" t="s">
        <v>95</v>
      </c>
      <c r="D142" s="74"/>
      <c r="E142" s="74"/>
      <c r="F142" s="74"/>
      <c r="G142" s="74"/>
      <c r="H142" s="77"/>
      <c r="I142" s="103">
        <f>P25</f>
        <v>787.5</v>
      </c>
      <c r="J142" s="103"/>
      <c r="K142" s="117" t="s">
        <v>50</v>
      </c>
      <c r="L142" s="118"/>
      <c r="M142" s="118"/>
      <c r="N142" s="119"/>
      <c r="O142" s="120">
        <f>G117</f>
        <v>94485.45</v>
      </c>
      <c r="P142" s="121"/>
    </row>
    <row r="143" spans="2:19" ht="15.75" x14ac:dyDescent="0.3">
      <c r="B143" s="1"/>
      <c r="C143" s="94" t="s">
        <v>104</v>
      </c>
      <c r="D143" s="94"/>
      <c r="E143" s="94"/>
      <c r="F143" s="60"/>
      <c r="G143" s="60"/>
      <c r="H143" s="61"/>
      <c r="I143" s="103">
        <v>160</v>
      </c>
      <c r="J143" s="103"/>
      <c r="K143" s="62"/>
      <c r="L143" s="30"/>
      <c r="M143" s="30"/>
      <c r="N143" s="63"/>
      <c r="O143" s="62"/>
      <c r="P143" s="63"/>
    </row>
    <row r="144" spans="2:19" ht="15.75" x14ac:dyDescent="0.3">
      <c r="B144" s="1"/>
      <c r="C144" s="152" t="s">
        <v>97</v>
      </c>
      <c r="D144" s="152"/>
      <c r="E144" s="152"/>
      <c r="F144" s="152"/>
      <c r="G144" s="152"/>
      <c r="H144" s="61"/>
      <c r="I144" s="103">
        <f>P28</f>
        <v>1200</v>
      </c>
      <c r="J144" s="153"/>
      <c r="K144" s="62"/>
      <c r="L144" s="30"/>
      <c r="M144" s="30"/>
      <c r="N144" s="63"/>
      <c r="O144" s="62"/>
      <c r="P144" s="63"/>
    </row>
    <row r="145" spans="2:16" ht="15.75" x14ac:dyDescent="0.3">
      <c r="B145" s="1"/>
      <c r="C145" s="112" t="s">
        <v>96</v>
      </c>
      <c r="D145" s="112"/>
      <c r="E145" s="112"/>
      <c r="F145" s="112"/>
      <c r="G145" s="112"/>
      <c r="H145" s="94"/>
      <c r="I145" s="103">
        <f>P26</f>
        <v>120</v>
      </c>
      <c r="J145" s="153"/>
      <c r="K145" s="62"/>
      <c r="L145" s="30"/>
      <c r="M145" s="30"/>
      <c r="N145" s="63"/>
      <c r="O145" s="62"/>
      <c r="P145" s="63"/>
    </row>
    <row r="146" spans="2:16" ht="15.75" x14ac:dyDescent="0.3">
      <c r="B146" s="1"/>
      <c r="C146" s="60"/>
      <c r="D146" s="60"/>
      <c r="E146" s="60"/>
      <c r="F146" s="60"/>
      <c r="G146" s="60"/>
      <c r="H146" s="61"/>
      <c r="I146" s="111">
        <f>I126+I127+I128+I129+I130+I131+I132+I133+I134+I135+I136+I137+I138+I139+I140+I141+I142+I143+I144+I145</f>
        <v>123609.58</v>
      </c>
      <c r="J146" s="112"/>
      <c r="K146" s="122" t="s">
        <v>51</v>
      </c>
      <c r="L146" s="123"/>
      <c r="M146" s="123"/>
      <c r="N146" s="124"/>
      <c r="O146" s="108">
        <f>G124</f>
        <v>123609.57999999999</v>
      </c>
      <c r="P146" s="107"/>
    </row>
    <row r="147" spans="2:16" ht="15.75" x14ac:dyDescent="0.3">
      <c r="B147" s="1" t="s">
        <v>55</v>
      </c>
      <c r="C147" s="56"/>
      <c r="D147" s="56"/>
      <c r="E147" s="56"/>
      <c r="F147" s="56"/>
      <c r="G147" s="56"/>
      <c r="H147" s="1"/>
      <c r="I147" s="1"/>
      <c r="J147" s="1"/>
      <c r="K147" s="62"/>
      <c r="L147" s="30"/>
      <c r="M147" s="30"/>
      <c r="N147" s="63"/>
      <c r="O147" s="62"/>
      <c r="P147" s="63"/>
    </row>
    <row r="148" spans="2:16" ht="15.75" x14ac:dyDescent="0.3">
      <c r="B148" s="1" t="s">
        <v>56</v>
      </c>
      <c r="C148" s="1"/>
      <c r="D148" s="1"/>
      <c r="E148" s="1"/>
      <c r="F148" s="1"/>
      <c r="G148" s="1"/>
      <c r="H148" s="1" t="s">
        <v>60</v>
      </c>
      <c r="I148" s="1"/>
      <c r="J148" s="1"/>
      <c r="K148" s="105" t="s">
        <v>52</v>
      </c>
      <c r="L148" s="106"/>
      <c r="M148" s="106"/>
      <c r="N148" s="107"/>
      <c r="O148" s="108">
        <f>G117-G124</f>
        <v>-29124.12999999999</v>
      </c>
      <c r="P148" s="107"/>
    </row>
    <row r="151" spans="2:16" ht="16.5" x14ac:dyDescent="0.3">
      <c r="D151" s="104"/>
      <c r="E151" s="104"/>
      <c r="F151" s="104"/>
      <c r="G151" s="104"/>
      <c r="H151" s="104"/>
      <c r="I151" s="104"/>
      <c r="J151" s="104"/>
      <c r="K151" s="104"/>
    </row>
    <row r="154" spans="2:16" x14ac:dyDescent="0.25">
      <c r="B154" s="64"/>
      <c r="C154" s="64"/>
    </row>
    <row r="155" spans="2:16" x14ac:dyDescent="0.25">
      <c r="B155" s="64"/>
      <c r="C155" s="64"/>
    </row>
    <row r="161" spans="23:23" x14ac:dyDescent="0.25">
      <c r="W161" t="s">
        <v>99</v>
      </c>
    </row>
    <row r="185" spans="2:16" ht="15.75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5.75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5.75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5.75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5.75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5.75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5.75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.75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5.75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5.75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5.75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5.75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5.75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5.75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5.75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5.75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5.75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5.75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5.75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5.75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5.75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5.75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5.75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5.75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5.75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5.75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5.75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5.75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5.75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5.75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5.75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5.75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5.75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5.75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5.75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5.75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5.75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5.75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5.75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5.75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5.75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5.75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5.75" x14ac:dyDescent="0.3">
      <c r="B227" s="5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5.75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5.75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5.75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5.75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5.75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5.75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5.75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5.75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5.75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5.75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5.75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5.75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5.75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5.75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5.75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5.75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5.75" x14ac:dyDescent="0.3">
      <c r="C244" s="48"/>
      <c r="D244" s="49"/>
      <c r="E244" s="49"/>
      <c r="F244" s="49"/>
      <c r="G244" s="49"/>
      <c r="H244" s="49"/>
      <c r="I244" s="49"/>
      <c r="J244" s="49"/>
      <c r="K244" s="23"/>
      <c r="L244" s="23"/>
      <c r="M244" s="48"/>
      <c r="N244" s="23"/>
      <c r="O244" s="1"/>
      <c r="P244" s="1"/>
    </row>
  </sheetData>
  <mergeCells count="159">
    <mergeCell ref="C144:G144"/>
    <mergeCell ref="I144:J144"/>
    <mergeCell ref="C93:D93"/>
    <mergeCell ref="E93:F93"/>
    <mergeCell ref="G93:H93"/>
    <mergeCell ref="I93:K93"/>
    <mergeCell ref="I145:J145"/>
    <mergeCell ref="C96:D96"/>
    <mergeCell ref="E96:F96"/>
    <mergeCell ref="G96:H96"/>
    <mergeCell ref="I96:K96"/>
    <mergeCell ref="C95:D95"/>
    <mergeCell ref="E95:F95"/>
    <mergeCell ref="G95:H95"/>
    <mergeCell ref="I95:K95"/>
    <mergeCell ref="I139:J139"/>
    <mergeCell ref="F120:H120"/>
    <mergeCell ref="F121:H121"/>
    <mergeCell ref="I129:J129"/>
    <mergeCell ref="C106:D106"/>
    <mergeCell ref="E106:F106"/>
    <mergeCell ref="G106:H106"/>
    <mergeCell ref="I106:K106"/>
    <mergeCell ref="I127:J127"/>
    <mergeCell ref="I128:J128"/>
    <mergeCell ref="C145:G145"/>
    <mergeCell ref="C88:D88"/>
    <mergeCell ref="E88:F88"/>
    <mergeCell ref="G88:H88"/>
    <mergeCell ref="I88:K88"/>
    <mergeCell ref="C89:D89"/>
    <mergeCell ref="E89:F89"/>
    <mergeCell ref="C90:D90"/>
    <mergeCell ref="E90:F90"/>
    <mergeCell ref="C91:D91"/>
    <mergeCell ref="E91:F91"/>
    <mergeCell ref="G91:H91"/>
    <mergeCell ref="I91:K91"/>
    <mergeCell ref="C136:H136"/>
    <mergeCell ref="I136:J136"/>
    <mergeCell ref="C97:D97"/>
    <mergeCell ref="E97:F97"/>
    <mergeCell ref="G97:H97"/>
    <mergeCell ref="I97:K97"/>
    <mergeCell ref="C94:D94"/>
    <mergeCell ref="E94:F94"/>
    <mergeCell ref="G94:H94"/>
    <mergeCell ref="I94:K94"/>
    <mergeCell ref="C53:D53"/>
    <mergeCell ref="C54:D54"/>
    <mergeCell ref="C55:D55"/>
    <mergeCell ref="C56:D56"/>
    <mergeCell ref="C57:D57"/>
    <mergeCell ref="C58:D58"/>
    <mergeCell ref="C59:D59"/>
    <mergeCell ref="I59:K59"/>
    <mergeCell ref="I53:K53"/>
    <mergeCell ref="I54:K54"/>
    <mergeCell ref="G56:H56"/>
    <mergeCell ref="G57:H57"/>
    <mergeCell ref="G58:H58"/>
    <mergeCell ref="I55:K55"/>
    <mergeCell ref="I56:K56"/>
    <mergeCell ref="I57:K57"/>
    <mergeCell ref="I58:K58"/>
    <mergeCell ref="G60:H60"/>
    <mergeCell ref="G61:H61"/>
    <mergeCell ref="I60:K60"/>
    <mergeCell ref="I61:K61"/>
    <mergeCell ref="G59:H59"/>
    <mergeCell ref="G53:H53"/>
    <mergeCell ref="C70:D70"/>
    <mergeCell ref="C84:D84"/>
    <mergeCell ref="E84:F84"/>
    <mergeCell ref="G84:H84"/>
    <mergeCell ref="I84:K84"/>
    <mergeCell ref="E55:F55"/>
    <mergeCell ref="E56:F56"/>
    <mergeCell ref="E57:F57"/>
    <mergeCell ref="E58:F58"/>
    <mergeCell ref="E59:F59"/>
    <mergeCell ref="E53:F53"/>
    <mergeCell ref="E54:F54"/>
    <mergeCell ref="C60:D60"/>
    <mergeCell ref="C61:D61"/>
    <mergeCell ref="E60:F60"/>
    <mergeCell ref="E61:F61"/>
    <mergeCell ref="G54:H54"/>
    <mergeCell ref="G55:H55"/>
    <mergeCell ref="D1:L1"/>
    <mergeCell ref="F2:J2"/>
    <mergeCell ref="C48:D48"/>
    <mergeCell ref="E48:F48"/>
    <mergeCell ref="G48:H48"/>
    <mergeCell ref="I48:K48"/>
    <mergeCell ref="C50:D50"/>
    <mergeCell ref="C51:D51"/>
    <mergeCell ref="C52:D52"/>
    <mergeCell ref="E50:F50"/>
    <mergeCell ref="E51:F51"/>
    <mergeCell ref="E52:F52"/>
    <mergeCell ref="G50:H50"/>
    <mergeCell ref="G51:H51"/>
    <mergeCell ref="G52:H52"/>
    <mergeCell ref="I50:K50"/>
    <mergeCell ref="I51:K51"/>
    <mergeCell ref="I52:K52"/>
    <mergeCell ref="C42:J42"/>
    <mergeCell ref="D44:J44"/>
    <mergeCell ref="L48:P48"/>
    <mergeCell ref="E49:F49"/>
    <mergeCell ref="C92:D92"/>
    <mergeCell ref="E92:F92"/>
    <mergeCell ref="G92:H92"/>
    <mergeCell ref="I92:K92"/>
    <mergeCell ref="I126:J126"/>
    <mergeCell ref="E70:F70"/>
    <mergeCell ref="G70:H70"/>
    <mergeCell ref="I70:K70"/>
    <mergeCell ref="G87:H87"/>
    <mergeCell ref="I87:K87"/>
    <mergeCell ref="G90:H90"/>
    <mergeCell ref="I90:K90"/>
    <mergeCell ref="G117:J117"/>
    <mergeCell ref="C86:D86"/>
    <mergeCell ref="E86:F86"/>
    <mergeCell ref="C87:D87"/>
    <mergeCell ref="E87:F87"/>
    <mergeCell ref="B80:I81"/>
    <mergeCell ref="C78:H78"/>
    <mergeCell ref="G86:H86"/>
    <mergeCell ref="I86:K86"/>
    <mergeCell ref="G89:H89"/>
    <mergeCell ref="I89:K89"/>
    <mergeCell ref="C123:H123"/>
    <mergeCell ref="I130:J130"/>
    <mergeCell ref="D151:K151"/>
    <mergeCell ref="K148:N148"/>
    <mergeCell ref="O148:P148"/>
    <mergeCell ref="B114:O114"/>
    <mergeCell ref="I140:J140"/>
    <mergeCell ref="I141:J141"/>
    <mergeCell ref="I142:J142"/>
    <mergeCell ref="I143:J143"/>
    <mergeCell ref="I146:J146"/>
    <mergeCell ref="G124:J124"/>
    <mergeCell ref="K142:N142"/>
    <mergeCell ref="O142:P142"/>
    <mergeCell ref="K146:N146"/>
    <mergeCell ref="O146:P146"/>
    <mergeCell ref="I131:J131"/>
    <mergeCell ref="I132:J132"/>
    <mergeCell ref="I133:J133"/>
    <mergeCell ref="I134:J134"/>
    <mergeCell ref="I135:J135"/>
    <mergeCell ref="I137:J137"/>
    <mergeCell ref="I138:J138"/>
    <mergeCell ref="C133:G133"/>
    <mergeCell ref="F122:H122"/>
  </mergeCells>
  <pageMargins left="0" right="0" top="0" bottom="0" header="0" footer="0"/>
  <pageSetup paperSize="9" orientation="landscape" verticalDpi="0" r:id="rId1"/>
  <ignoredErrors>
    <ignoredError sqref="P7 P9:P12 P14 P16:P21 P23:P25" formulaRange="1"/>
    <ignoredError sqref="P22 E29 H29 L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Ketevan Sopromadze</cp:lastModifiedBy>
  <cp:lastPrinted>2021-01-23T06:52:33Z</cp:lastPrinted>
  <dcterms:created xsi:type="dcterms:W3CDTF">2013-02-18T09:22:45Z</dcterms:created>
  <dcterms:modified xsi:type="dcterms:W3CDTF">2021-01-25T10:28:23Z</dcterms:modified>
</cp:coreProperties>
</file>